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 d'emploi" sheetId="1" r:id="rId1"/>
    <sheet name="Ingrédients" sheetId="2" r:id="rId2"/>
    <sheet name="Fiches techniques" sheetId="3" r:id="rId3"/>
    <sheet name="Plats" sheetId="4" r:id="rId4"/>
    <sheet name="Ventes" sheetId="5" r:id="rId5"/>
    <sheet name="Achats" sheetId="6" r:id="rId6"/>
    <sheet name="Tableau de bord" sheetId="7" r:id="rId7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DH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/>
  </sheetViews>
  <sheetFormatPr defaultRowHeight="15"/>
  <cols>
    <col min="1" max="1" width="104" customWidth="1"/>
  </cols>
  <sheetData>
    <row r="1">
      <c r="A1" s="7" t="inlineStr">
        <is>
          <t>Modèle de gestion pour restaurant et snack</t>
        </is>
      </c>
    </row>
    <row r="3">
      <c r="A3" s="6" t="inlineStr">
        <is>
          <t>Ce fichier calcule le coût de vos plats, votre food cost et le stock d'ingrédients qui devrait rester en cuisine. Gratuit, sans macro, sans inscription.</t>
        </is>
      </c>
    </row>
    <row r="5">
      <c r="A5" s="6" t="inlineStr">
        <is>
          <t>1. Onglet Ingrédients : une ligne par matière première, avec son prix d'achat à l'unité. C'est le seul endroit où un prix d'achat se saisit.</t>
        </is>
      </c>
    </row>
    <row r="7">
      <c r="A7" s="6" t="inlineStr">
        <is>
          <t>2. Onglet Fiches techniques : une ligne par ingrédient et par plat, avec la quantité pour une portion. C'est le cœur du fichier. Pesez une fois, sérieusement, plutôt que d'estimer dix fois.</t>
        </is>
      </c>
    </row>
    <row r="9">
      <c r="A9" s="6" t="inlineStr">
        <is>
          <t>3. Onglet Plats : le prix de vente au menu. Le coût matière, le food cost et la marge se calculent seuls à partir des fiches techniques.</t>
        </is>
      </c>
    </row>
    <row r="11">
      <c r="A11" s="6" t="inlineStr">
        <is>
          <t>4. Onglet Ventes : une ligne par jour et par plat, le nombre de portions. Si vous avez un logiciel de caisse, recopiez seulement le total du jour.</t>
        </is>
      </c>
    </row>
    <row r="13">
      <c r="A13" s="6" t="inlineStr">
        <is>
          <t>5. Onglet Achats : une ligne par livraison reçue.</t>
        </is>
      </c>
    </row>
    <row r="15">
      <c r="A15" s="6" t="inlineStr">
        <is>
          <t>6. Colonne Stock compté, dans l'onglet Ingrédients : ce que la cuisine a réellement en réserve. L'écart avec le stock théorique est la partie utile du fichier : c'est du gaspillage, du surdosage ou de la perte, et il est chiffré en dirhams.</t>
        </is>
      </c>
    </row>
    <row r="17">
      <c r="A17" s="6" t="inlineStr">
        <is>
          <t>Les prix, les recettes et les ventes de l'exemple sont indicatifs. Ils servent à montrer les formules en marche : écrivez par-dessus.</t>
        </is>
      </c>
    </row>
    <row r="19">
      <c r="A19" s="6" t="inlineStr">
        <is>
          <t>Ce que ce fichier ne fait pas : il ne prend pas les commandes, il ne déduit pas le stock à la vente, et il ne s'ouvre pas à deux personnes en même temps. Le jour où la saisie du soir ne se fait plus, c'est un logiciel de caisse qu'il faut.</t>
        </is>
      </c>
    </row>
    <row r="21">
      <c r="A21" s="6" t="inlineStr">
        <is>
          <t>Modèle proposé par BelloCommerce 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9" customWidth="1"/>
    <col min="2" max="2" width="20" customWidth="1"/>
    <col min="3" max="3" width="9" customWidth="1"/>
    <col min="4" max="4" width="13" customWidth="1"/>
    <col min="5" max="5" width="13" customWidth="1"/>
    <col min="6" max="6" width="11" customWidth="1"/>
    <col min="7" max="7" width="15" customWidth="1"/>
    <col min="8" max="8" width="15" customWidth="1"/>
    <col min="9" max="9" width="14" customWidth="1"/>
    <col min="10" max="10" width="10" customWidth="1"/>
    <col min="11" max="11" width="9" customWidth="1"/>
    <col min="12" max="12" width="14" customWidth="1"/>
    <col min="13" max="13" width="14" customWidth="1"/>
  </cols>
  <sheetData>
    <row r="1">
      <c r="A1" s="1" t="inlineStr">
        <is>
          <t>Réf</t>
        </is>
      </c>
      <c r="B1" s="1" t="inlineStr">
        <is>
          <t>Ingrédient</t>
        </is>
      </c>
      <c r="C1" s="1" t="inlineStr">
        <is>
          <t>Unité</t>
        </is>
      </c>
      <c r="D1" s="1" t="inlineStr">
        <is>
          <t>Prix d'achat</t>
        </is>
      </c>
      <c r="E1" s="1" t="inlineStr">
        <is>
          <t>Stock initial</t>
        </is>
      </c>
      <c r="F1" s="1" t="inlineStr">
        <is>
          <t>Achats</t>
        </is>
      </c>
      <c r="G1" s="1" t="inlineStr">
        <is>
          <t>Conso théorique</t>
        </is>
      </c>
      <c r="H1" s="1" t="inlineStr">
        <is>
          <t>Stock théorique</t>
        </is>
      </c>
      <c r="I1" s="1" t="inlineStr">
        <is>
          <t>Stock compté</t>
        </is>
      </c>
      <c r="J1" s="1" t="inlineStr">
        <is>
          <t>Écart</t>
        </is>
      </c>
      <c r="K1" s="1" t="inlineStr">
        <is>
          <t>Seuil</t>
        </is>
      </c>
      <c r="L1" s="1" t="inlineStr">
        <is>
          <t>Statut</t>
        </is>
      </c>
      <c r="M1" s="1" t="inlineStr">
        <is>
          <t>Valeur du stock</t>
        </is>
      </c>
    </row>
    <row r="2">
      <c r="A2" t="inlineStr">
        <is>
          <t>IN-01</t>
        </is>
      </c>
      <c r="B2" t="inlineStr">
        <is>
          <t>Farine</t>
        </is>
      </c>
      <c r="C2" t="inlineStr">
        <is>
          <t>kg</t>
        </is>
      </c>
      <c r="D2" s="2">
        <v>8.5</v>
      </c>
      <c r="E2" s="4">
        <v>25</v>
      </c>
      <c r="F2" s="4">
        <f>IF($A2="","",SUMIF('Achats'!$B$2:$B$201,$A2,'Achats'!$C$2:$C$201))</f>
      </c>
      <c r="G2" s="2">
        <f>IF($A2="","",SUMIF('Fiches techniques'!$B$2:$B$121,$A2,'Fiches techniques'!$F$2:$F$121))</f>
      </c>
      <c r="H2" s="2">
        <f>IF($A2="","",$E2+$F2-$G2)</f>
      </c>
      <c r="J2" s="2">
        <f>IF($A2="","",IF($I2="","",$I2-$H2))</f>
      </c>
      <c r="K2" s="4">
        <v>10</v>
      </c>
      <c r="L2">
        <f>IF($A2="","",IF($H2&lt;=$K2,"À COMMANDER","OK"))</f>
      </c>
      <c r="M2" s="2">
        <f>IF($A2="","",$H2*$D2)</f>
      </c>
    </row>
    <row r="3">
      <c r="A3" t="inlineStr">
        <is>
          <t>IN-02</t>
        </is>
      </c>
      <c r="B3" t="inlineStr">
        <is>
          <t>Semoule fine</t>
        </is>
      </c>
      <c r="C3" t="inlineStr">
        <is>
          <t>kg</t>
        </is>
      </c>
      <c r="D3" s="2">
        <v>9.0</v>
      </c>
      <c r="E3" s="4">
        <v>15</v>
      </c>
      <c r="F3" s="4">
        <f>IF($A3="","",SUMIF('Achats'!$B$2:$B$201,$A3,'Achats'!$C$2:$C$201))</f>
      </c>
      <c r="G3" s="2">
        <f>IF($A3="","",SUMIF('Fiches techniques'!$B$2:$B$121,$A3,'Fiches techniques'!$F$2:$F$121))</f>
      </c>
      <c r="H3" s="2">
        <f>IF($A3="","",$E3+$F3-$G3)</f>
      </c>
      <c r="J3" s="2">
        <f>IF($A3="","",IF($I3="","",$I3-$H3))</f>
      </c>
      <c r="K3" s="4">
        <v>6</v>
      </c>
      <c r="L3">
        <f>IF($A3="","",IF($H3&lt;=$K3,"À COMMANDER","OK"))</f>
      </c>
      <c r="M3" s="2">
        <f>IF($A3="","",$H3*$D3)</f>
      </c>
    </row>
    <row r="4">
      <c r="A4" t="inlineStr">
        <is>
          <t>IN-03</t>
        </is>
      </c>
      <c r="B4" t="inlineStr">
        <is>
          <t>Viande hachée</t>
        </is>
      </c>
      <c r="C4" t="inlineStr">
        <is>
          <t>kg</t>
        </is>
      </c>
      <c r="D4" s="2">
        <v>78.0</v>
      </c>
      <c r="E4" s="4">
        <v>8</v>
      </c>
      <c r="F4" s="4">
        <f>IF($A4="","",SUMIF('Achats'!$B$2:$B$201,$A4,'Achats'!$C$2:$C$201))</f>
      </c>
      <c r="G4" s="2">
        <f>IF($A4="","",SUMIF('Fiches techniques'!$B$2:$B$121,$A4,'Fiches techniques'!$F$2:$F$121))</f>
      </c>
      <c r="H4" s="2">
        <f>IF($A4="","",$E4+$F4-$G4)</f>
      </c>
      <c r="I4" s="4">
        <v>15.8</v>
      </c>
      <c r="J4" s="2">
        <f>IF($A4="","",IF($I4="","",$I4-$H4))</f>
      </c>
      <c r="K4" s="4">
        <v>4</v>
      </c>
      <c r="L4">
        <f>IF($A4="","",IF($H4&lt;=$K4,"À COMMANDER","OK"))</f>
      </c>
      <c r="M4" s="2">
        <f>IF($A4="","",$H4*$D4)</f>
      </c>
    </row>
    <row r="5">
      <c r="A5" t="inlineStr">
        <is>
          <t>IN-04</t>
        </is>
      </c>
      <c r="B5" t="inlineStr">
        <is>
          <t>Poulet</t>
        </is>
      </c>
      <c r="C5" t="inlineStr">
        <is>
          <t>kg</t>
        </is>
      </c>
      <c r="D5" s="2">
        <v>42.0</v>
      </c>
      <c r="E5" s="4">
        <v>12</v>
      </c>
      <c r="F5" s="4">
        <f>IF($A5="","",SUMIF('Achats'!$B$2:$B$201,$A5,'Achats'!$C$2:$C$201))</f>
      </c>
      <c r="G5" s="2">
        <f>IF($A5="","",SUMIF('Fiches techniques'!$B$2:$B$121,$A5,'Fiches techniques'!$F$2:$F$121))</f>
      </c>
      <c r="H5" s="2">
        <f>IF($A5="","",$E5+$F5-$G5)</f>
      </c>
      <c r="J5" s="2">
        <f>IF($A5="","",IF($I5="","",$I5-$H5))</f>
      </c>
      <c r="K5" s="4">
        <v>6</v>
      </c>
      <c r="L5">
        <f>IF($A5="","",IF($H5&lt;=$K5,"À COMMANDER","OK"))</f>
      </c>
      <c r="M5" s="2">
        <f>IF($A5="","",$H5*$D5)</f>
      </c>
    </row>
    <row r="6">
      <c r="A6" t="inlineStr">
        <is>
          <t>IN-05</t>
        </is>
      </c>
      <c r="B6" t="inlineStr">
        <is>
          <t>Fromage râpé</t>
        </is>
      </c>
      <c r="C6" t="inlineStr">
        <is>
          <t>kg</t>
        </is>
      </c>
      <c r="D6" s="2">
        <v>65.0</v>
      </c>
      <c r="E6" s="4">
        <v>5</v>
      </c>
      <c r="F6" s="4">
        <f>IF($A6="","",SUMIF('Achats'!$B$2:$B$201,$A6,'Achats'!$C$2:$C$201))</f>
      </c>
      <c r="G6" s="2">
        <f>IF($A6="","",SUMIF('Fiches techniques'!$B$2:$B$121,$A6,'Fiches techniques'!$F$2:$F$121))</f>
      </c>
      <c r="H6" s="2">
        <f>IF($A6="","",$E6+$F6-$G6)</f>
      </c>
      <c r="I6" s="4">
        <v>6.3</v>
      </c>
      <c r="J6" s="2">
        <f>IF($A6="","",IF($I6="","",$I6-$H6))</f>
      </c>
      <c r="K6" s="4">
        <v>2</v>
      </c>
      <c r="L6">
        <f>IF($A6="","",IF($H6&lt;=$K6,"À COMMANDER","OK"))</f>
      </c>
      <c r="M6" s="2">
        <f>IF($A6="","",$H6*$D6)</f>
      </c>
    </row>
    <row r="7">
      <c r="A7" t="inlineStr">
        <is>
          <t>IN-06</t>
        </is>
      </c>
      <c r="B7" t="inlineStr">
        <is>
          <t>Tomate</t>
        </is>
      </c>
      <c r="C7" t="inlineStr">
        <is>
          <t>kg</t>
        </is>
      </c>
      <c r="D7" s="2">
        <v>6.0</v>
      </c>
      <c r="E7" s="4">
        <v>20</v>
      </c>
      <c r="F7" s="4">
        <f>IF($A7="","",SUMIF('Achats'!$B$2:$B$201,$A7,'Achats'!$C$2:$C$201))</f>
      </c>
      <c r="G7" s="2">
        <f>IF($A7="","",SUMIF('Fiches techniques'!$B$2:$B$121,$A7,'Fiches techniques'!$F$2:$F$121))</f>
      </c>
      <c r="H7" s="2">
        <f>IF($A7="","",$E7+$F7-$G7)</f>
      </c>
      <c r="J7" s="2">
        <f>IF($A7="","",IF($I7="","",$I7-$H7))</f>
      </c>
      <c r="K7" s="4">
        <v>8</v>
      </c>
      <c r="L7">
        <f>IF($A7="","",IF($H7&lt;=$K7,"À COMMANDER","OK"))</f>
      </c>
      <c r="M7" s="2">
        <f>IF($A7="","",$H7*$D7)</f>
      </c>
    </row>
    <row r="8">
      <c r="A8" t="inlineStr">
        <is>
          <t>IN-07</t>
        </is>
      </c>
      <c r="B8" t="inlineStr">
        <is>
          <t>Oignon</t>
        </is>
      </c>
      <c r="C8" t="inlineStr">
        <is>
          <t>kg</t>
        </is>
      </c>
      <c r="D8" s="2">
        <v>5.0</v>
      </c>
      <c r="E8" s="4">
        <v>15</v>
      </c>
      <c r="F8" s="4">
        <f>IF($A8="","",SUMIF('Achats'!$B$2:$B$201,$A8,'Achats'!$C$2:$C$201))</f>
      </c>
      <c r="G8" s="2">
        <f>IF($A8="","",SUMIF('Fiches techniques'!$B$2:$B$121,$A8,'Fiches techniques'!$F$2:$F$121))</f>
      </c>
      <c r="H8" s="2">
        <f>IF($A8="","",$E8+$F8-$G8)</f>
      </c>
      <c r="J8" s="2">
        <f>IF($A8="","",IF($I8="","",$I8-$H8))</f>
      </c>
      <c r="K8" s="4">
        <v>6</v>
      </c>
      <c r="L8">
        <f>IF($A8="","",IF($H8&lt;=$K8,"À COMMANDER","OK"))</f>
      </c>
      <c r="M8" s="2">
        <f>IF($A8="","",$H8*$D8)</f>
      </c>
    </row>
    <row r="9">
      <c r="A9" t="inlineStr">
        <is>
          <t>IN-08</t>
        </is>
      </c>
      <c r="B9" t="inlineStr">
        <is>
          <t>Pomme de terre</t>
        </is>
      </c>
      <c r="C9" t="inlineStr">
        <is>
          <t>kg</t>
        </is>
      </c>
      <c r="D9" s="2">
        <v>5.5</v>
      </c>
      <c r="E9" s="4">
        <v>30</v>
      </c>
      <c r="F9" s="4">
        <f>IF($A9="","",SUMIF('Achats'!$B$2:$B$201,$A9,'Achats'!$C$2:$C$201))</f>
      </c>
      <c r="G9" s="2">
        <f>IF($A9="","",SUMIF('Fiches techniques'!$B$2:$B$121,$A9,'Fiches techniques'!$F$2:$F$121))</f>
      </c>
      <c r="H9" s="2">
        <f>IF($A9="","",$E9+$F9-$G9)</f>
      </c>
      <c r="I9" s="4">
        <v>15.5</v>
      </c>
      <c r="J9" s="2">
        <f>IF($A9="","",IF($I9="","",$I9-$H9))</f>
      </c>
      <c r="K9" s="4">
        <v>12</v>
      </c>
      <c r="L9">
        <f>IF($A9="","",IF($H9&lt;=$K9,"À COMMANDER","OK"))</f>
      </c>
      <c r="M9" s="2">
        <f>IF($A9="","",$H9*$D9)</f>
      </c>
    </row>
    <row r="10">
      <c r="A10" t="inlineStr">
        <is>
          <t>IN-09</t>
        </is>
      </c>
      <c r="B10" t="inlineStr">
        <is>
          <t>Huile de friture</t>
        </is>
      </c>
      <c r="C10" t="inlineStr">
        <is>
          <t>L</t>
        </is>
      </c>
      <c r="D10" s="2">
        <v>19.0</v>
      </c>
      <c r="E10" s="4">
        <v>20</v>
      </c>
      <c r="F10" s="4">
        <f>IF($A10="","",SUMIF('Achats'!$B$2:$B$201,$A10,'Achats'!$C$2:$C$201))</f>
      </c>
      <c r="G10" s="2">
        <f>IF($A10="","",SUMIF('Fiches techniques'!$B$2:$B$121,$A10,'Fiches techniques'!$F$2:$F$121))</f>
      </c>
      <c r="H10" s="2">
        <f>IF($A10="","",$E10+$F10-$G10)</f>
      </c>
      <c r="J10" s="2">
        <f>IF($A10="","",IF($I10="","",$I10-$H10))</f>
      </c>
      <c r="K10" s="4">
        <v>8</v>
      </c>
      <c r="L10">
        <f>IF($A10="","",IF($H10&lt;=$K10,"À COMMANDER","OK"))</f>
      </c>
      <c r="M10" s="2">
        <f>IF($A10="","",$H10*$D10)</f>
      </c>
    </row>
    <row r="11">
      <c r="A11" t="inlineStr">
        <is>
          <t>IN-10</t>
        </is>
      </c>
      <c r="B11" t="inlineStr">
        <is>
          <t>Pain rond</t>
        </is>
      </c>
      <c r="C11" t="inlineStr">
        <is>
          <t>pièce</t>
        </is>
      </c>
      <c r="D11" s="2">
        <v>1.2</v>
      </c>
      <c r="E11" s="4">
        <v>120</v>
      </c>
      <c r="F11" s="4">
        <f>IF($A11="","",SUMIF('Achats'!$B$2:$B$201,$A11,'Achats'!$C$2:$C$201))</f>
      </c>
      <c r="G11" s="2">
        <f>IF($A11="","",SUMIF('Fiches techniques'!$B$2:$B$121,$A11,'Fiches techniques'!$F$2:$F$121))</f>
      </c>
      <c r="H11" s="2">
        <f>IF($A11="","",$E11+$F11-$G11)</f>
      </c>
      <c r="J11" s="2">
        <f>IF($A11="","",IF($I11="","",$I11-$H11))</f>
      </c>
      <c r="K11" s="4">
        <v>60</v>
      </c>
      <c r="L11">
        <f>IF($A11="","",IF($H11&lt;=$K11,"À COMMANDER","OK"))</f>
      </c>
      <c r="M11" s="2">
        <f>IF($A11="","",$H11*$D11)</f>
      </c>
    </row>
    <row r="12">
      <c r="A12" t="inlineStr">
        <is>
          <t>IN-11</t>
        </is>
      </c>
      <c r="B12" t="inlineStr">
        <is>
          <t>Boisson 33 cl</t>
        </is>
      </c>
      <c r="C12" t="inlineStr">
        <is>
          <t>pièce</t>
        </is>
      </c>
      <c r="D12" s="2">
        <v>4.5</v>
      </c>
      <c r="E12" s="4">
        <v>96</v>
      </c>
      <c r="F12" s="4">
        <f>IF($A12="","",SUMIF('Achats'!$B$2:$B$201,$A12,'Achats'!$C$2:$C$201))</f>
      </c>
      <c r="G12" s="2">
        <f>IF($A12="","",SUMIF('Fiches techniques'!$B$2:$B$121,$A12,'Fiches techniques'!$F$2:$F$121))</f>
      </c>
      <c r="H12" s="2">
        <f>IF($A12="","",$E12+$F12-$G12)</f>
      </c>
      <c r="J12" s="2">
        <f>IF($A12="","",IF($I12="","",$I12-$H12))</f>
      </c>
      <c r="K12" s="4">
        <v>48</v>
      </c>
      <c r="L12">
        <f>IF($A12="","",IF($H12&lt;=$K12,"À COMMANDER","OK"))</f>
      </c>
      <c r="M12" s="2">
        <f>IF($A12="","",$H12*$D12)</f>
      </c>
    </row>
    <row r="13">
      <c r="A13" t="inlineStr">
        <is>
          <t>IN-12</t>
        </is>
      </c>
      <c r="B13" t="inlineStr">
        <is>
          <t>Sauce mayonnaise</t>
        </is>
      </c>
      <c r="C13" t="inlineStr">
        <is>
          <t>kg</t>
        </is>
      </c>
      <c r="D13" s="2">
        <v>22.0</v>
      </c>
      <c r="E13" s="4">
        <v>4</v>
      </c>
      <c r="F13" s="4">
        <f>IF($A13="","",SUMIF('Achats'!$B$2:$B$201,$A13,'Achats'!$C$2:$C$201))</f>
      </c>
      <c r="G13" s="2">
        <f>IF($A13="","",SUMIF('Fiches techniques'!$B$2:$B$121,$A13,'Fiches techniques'!$F$2:$F$121))</f>
      </c>
      <c r="H13" s="2">
        <f>IF($A13="","",$E13+$F13-$G13)</f>
      </c>
      <c r="J13" s="2">
        <f>IF($A13="","",IF($I13="","",$I13-$H13))</f>
      </c>
      <c r="K13" s="4">
        <v>2</v>
      </c>
      <c r="L13">
        <f>IF($A13="","",IF($H13&lt;=$K13,"À COMMANDER","OK"))</f>
      </c>
      <c r="M13" s="2">
        <f>IF($A13="","",$H13*$D13)</f>
      </c>
    </row>
    <row r="14">
      <c r="F14" s="4">
        <f>IF($A14="","",SUMIF('Achats'!$B$2:$B$201,$A14,'Achats'!$C$2:$C$201))</f>
      </c>
      <c r="G14" s="2">
        <f>IF($A14="","",SUMIF('Fiches techniques'!$B$2:$B$121,$A14,'Fiches techniques'!$F$2:$F$121))</f>
      </c>
      <c r="H14" s="2">
        <f>IF($A14="","",$E14+$F14-$G14)</f>
      </c>
      <c r="J14" s="2">
        <f>IF($A14="","",IF($I14="","",$I14-$H14))</f>
      </c>
      <c r="L14">
        <f>IF($A14="","",IF($H14&lt;=$K14,"À COMMANDER","OK"))</f>
      </c>
      <c r="M14" s="2">
        <f>IF($A14="","",$H14*$D14)</f>
      </c>
    </row>
    <row r="15">
      <c r="F15" s="4">
        <f>IF($A15="","",SUMIF('Achats'!$B$2:$B$201,$A15,'Achats'!$C$2:$C$201))</f>
      </c>
      <c r="G15" s="2">
        <f>IF($A15="","",SUMIF('Fiches techniques'!$B$2:$B$121,$A15,'Fiches techniques'!$F$2:$F$121))</f>
      </c>
      <c r="H15" s="2">
        <f>IF($A15="","",$E15+$F15-$G15)</f>
      </c>
      <c r="J15" s="2">
        <f>IF($A15="","",IF($I15="","",$I15-$H15))</f>
      </c>
      <c r="L15">
        <f>IF($A15="","",IF($H15&lt;=$K15,"À COMMANDER","OK"))</f>
      </c>
      <c r="M15" s="2">
        <f>IF($A15="","",$H15*$D15)</f>
      </c>
    </row>
    <row r="16">
      <c r="F16" s="4">
        <f>IF($A16="","",SUMIF('Achats'!$B$2:$B$201,$A16,'Achats'!$C$2:$C$201))</f>
      </c>
      <c r="G16" s="2">
        <f>IF($A16="","",SUMIF('Fiches techniques'!$B$2:$B$121,$A16,'Fiches techniques'!$F$2:$F$121))</f>
      </c>
      <c r="H16" s="2">
        <f>IF($A16="","",$E16+$F16-$G16)</f>
      </c>
      <c r="J16" s="2">
        <f>IF($A16="","",IF($I16="","",$I16-$H16))</f>
      </c>
      <c r="L16">
        <f>IF($A16="","",IF($H16&lt;=$K16,"À COMMANDER","OK"))</f>
      </c>
      <c r="M16" s="2">
        <f>IF($A16="","",$H16*$D16)</f>
      </c>
    </row>
    <row r="17">
      <c r="F17" s="4">
        <f>IF($A17="","",SUMIF('Achats'!$B$2:$B$201,$A17,'Achats'!$C$2:$C$201))</f>
      </c>
      <c r="G17" s="2">
        <f>IF($A17="","",SUMIF('Fiches techniques'!$B$2:$B$121,$A17,'Fiches techniques'!$F$2:$F$121))</f>
      </c>
      <c r="H17" s="2">
        <f>IF($A17="","",$E17+$F17-$G17)</f>
      </c>
      <c r="J17" s="2">
        <f>IF($A17="","",IF($I17="","",$I17-$H17))</f>
      </c>
      <c r="L17">
        <f>IF($A17="","",IF($H17&lt;=$K17,"À COMMANDER","OK"))</f>
      </c>
      <c r="M17" s="2">
        <f>IF($A17="","",$H17*$D17)</f>
      </c>
    </row>
    <row r="18">
      <c r="F18" s="4">
        <f>IF($A18="","",SUMIF('Achats'!$B$2:$B$201,$A18,'Achats'!$C$2:$C$201))</f>
      </c>
      <c r="G18" s="2">
        <f>IF($A18="","",SUMIF('Fiches techniques'!$B$2:$B$121,$A18,'Fiches techniques'!$F$2:$F$121))</f>
      </c>
      <c r="H18" s="2">
        <f>IF($A18="","",$E18+$F18-$G18)</f>
      </c>
      <c r="J18" s="2">
        <f>IF($A18="","",IF($I18="","",$I18-$H18))</f>
      </c>
      <c r="L18">
        <f>IF($A18="","",IF($H18&lt;=$K18,"À COMMANDER","OK"))</f>
      </c>
      <c r="M18" s="2">
        <f>IF($A18="","",$H18*$D18)</f>
      </c>
    </row>
    <row r="19">
      <c r="F19" s="4">
        <f>IF($A19="","",SUMIF('Achats'!$B$2:$B$201,$A19,'Achats'!$C$2:$C$201))</f>
      </c>
      <c r="G19" s="2">
        <f>IF($A19="","",SUMIF('Fiches techniques'!$B$2:$B$121,$A19,'Fiches techniques'!$F$2:$F$121))</f>
      </c>
      <c r="H19" s="2">
        <f>IF($A19="","",$E19+$F19-$G19)</f>
      </c>
      <c r="J19" s="2">
        <f>IF($A19="","",IF($I19="","",$I19-$H19))</f>
      </c>
      <c r="L19">
        <f>IF($A19="","",IF($H19&lt;=$K19,"À COMMANDER","OK"))</f>
      </c>
      <c r="M19" s="2">
        <f>IF($A19="","",$H19*$D19)</f>
      </c>
    </row>
    <row r="20">
      <c r="F20" s="4">
        <f>IF($A20="","",SUMIF('Achats'!$B$2:$B$201,$A20,'Achats'!$C$2:$C$201))</f>
      </c>
      <c r="G20" s="2">
        <f>IF($A20="","",SUMIF('Fiches techniques'!$B$2:$B$121,$A20,'Fiches techniques'!$F$2:$F$121))</f>
      </c>
      <c r="H20" s="2">
        <f>IF($A20="","",$E20+$F20-$G20)</f>
      </c>
      <c r="J20" s="2">
        <f>IF($A20="","",IF($I20="","",$I20-$H20))</f>
      </c>
      <c r="L20">
        <f>IF($A20="","",IF($H20&lt;=$K20,"À COMMANDER","OK"))</f>
      </c>
      <c r="M20" s="2">
        <f>IF($A20="","",$H20*$D20)</f>
      </c>
    </row>
    <row r="21">
      <c r="F21" s="4">
        <f>IF($A21="","",SUMIF('Achats'!$B$2:$B$201,$A21,'Achats'!$C$2:$C$201))</f>
      </c>
      <c r="G21" s="2">
        <f>IF($A21="","",SUMIF('Fiches techniques'!$B$2:$B$121,$A21,'Fiches techniques'!$F$2:$F$121))</f>
      </c>
      <c r="H21" s="2">
        <f>IF($A21="","",$E21+$F21-$G21)</f>
      </c>
      <c r="J21" s="2">
        <f>IF($A21="","",IF($I21="","",$I21-$H21))</f>
      </c>
      <c r="L21">
        <f>IF($A21="","",IF($H21&lt;=$K21,"À COMMANDER","OK"))</f>
      </c>
      <c r="M21" s="2">
        <f>IF($A21="","",$H21*$D21)</f>
      </c>
    </row>
    <row r="22">
      <c r="F22" s="4">
        <f>IF($A22="","",SUMIF('Achats'!$B$2:$B$201,$A22,'Achats'!$C$2:$C$201))</f>
      </c>
      <c r="G22" s="2">
        <f>IF($A22="","",SUMIF('Fiches techniques'!$B$2:$B$121,$A22,'Fiches techniques'!$F$2:$F$121))</f>
      </c>
      <c r="H22" s="2">
        <f>IF($A22="","",$E22+$F22-$G22)</f>
      </c>
      <c r="J22" s="2">
        <f>IF($A22="","",IF($I22="","",$I22-$H22))</f>
      </c>
      <c r="L22">
        <f>IF($A22="","",IF($H22&lt;=$K22,"À COMMANDER","OK"))</f>
      </c>
      <c r="M22" s="2">
        <f>IF($A22="","",$H22*$D22)</f>
      </c>
    </row>
    <row r="23">
      <c r="F23" s="4">
        <f>IF($A23="","",SUMIF('Achats'!$B$2:$B$201,$A23,'Achats'!$C$2:$C$201))</f>
      </c>
      <c r="G23" s="2">
        <f>IF($A23="","",SUMIF('Fiches techniques'!$B$2:$B$121,$A23,'Fiches techniques'!$F$2:$F$121))</f>
      </c>
      <c r="H23" s="2">
        <f>IF($A23="","",$E23+$F23-$G23)</f>
      </c>
      <c r="J23" s="2">
        <f>IF($A23="","",IF($I23="","",$I23-$H23))</f>
      </c>
      <c r="L23">
        <f>IF($A23="","",IF($H23&lt;=$K23,"À COMMANDER","OK"))</f>
      </c>
      <c r="M23" s="2">
        <f>IF($A23="","",$H23*$D23)</f>
      </c>
    </row>
    <row r="24">
      <c r="F24" s="4">
        <f>IF($A24="","",SUMIF('Achats'!$B$2:$B$201,$A24,'Achats'!$C$2:$C$201))</f>
      </c>
      <c r="G24" s="2">
        <f>IF($A24="","",SUMIF('Fiches techniques'!$B$2:$B$121,$A24,'Fiches techniques'!$F$2:$F$121))</f>
      </c>
      <c r="H24" s="2">
        <f>IF($A24="","",$E24+$F24-$G24)</f>
      </c>
      <c r="J24" s="2">
        <f>IF($A24="","",IF($I24="","",$I24-$H24))</f>
      </c>
      <c r="L24">
        <f>IF($A24="","",IF($H24&lt;=$K24,"À COMMANDER","OK"))</f>
      </c>
      <c r="M24" s="2">
        <f>IF($A24="","",$H24*$D24)</f>
      </c>
    </row>
    <row r="25">
      <c r="F25" s="4">
        <f>IF($A25="","",SUMIF('Achats'!$B$2:$B$201,$A25,'Achats'!$C$2:$C$201))</f>
      </c>
      <c r="G25" s="2">
        <f>IF($A25="","",SUMIF('Fiches techniques'!$B$2:$B$121,$A25,'Fiches techniques'!$F$2:$F$121))</f>
      </c>
      <c r="H25" s="2">
        <f>IF($A25="","",$E25+$F25-$G25)</f>
      </c>
      <c r="J25" s="2">
        <f>IF($A25="","",IF($I25="","",$I25-$H25))</f>
      </c>
      <c r="L25">
        <f>IF($A25="","",IF($H25&lt;=$K25,"À COMMANDER","OK"))</f>
      </c>
      <c r="M25" s="2">
        <f>IF($A25="","",$H25*$D25)</f>
      </c>
    </row>
    <row r="26">
      <c r="F26" s="4">
        <f>IF($A26="","",SUMIF('Achats'!$B$2:$B$201,$A26,'Achats'!$C$2:$C$201))</f>
      </c>
      <c r="G26" s="2">
        <f>IF($A26="","",SUMIF('Fiches techniques'!$B$2:$B$121,$A26,'Fiches techniques'!$F$2:$F$121))</f>
      </c>
      <c r="H26" s="2">
        <f>IF($A26="","",$E26+$F26-$G26)</f>
      </c>
      <c r="J26" s="2">
        <f>IF($A26="","",IF($I26="","",$I26-$H26))</f>
      </c>
      <c r="L26">
        <f>IF($A26="","",IF($H26&lt;=$K26,"À COMMANDER","OK"))</f>
      </c>
      <c r="M26" s="2">
        <f>IF($A26="","",$H26*$D26)</f>
      </c>
    </row>
    <row r="27">
      <c r="F27" s="4">
        <f>IF($A27="","",SUMIF('Achats'!$B$2:$B$201,$A27,'Achats'!$C$2:$C$201))</f>
      </c>
      <c r="G27" s="2">
        <f>IF($A27="","",SUMIF('Fiches techniques'!$B$2:$B$121,$A27,'Fiches techniques'!$F$2:$F$121))</f>
      </c>
      <c r="H27" s="2">
        <f>IF($A27="","",$E27+$F27-$G27)</f>
      </c>
      <c r="J27" s="2">
        <f>IF($A27="","",IF($I27="","",$I27-$H27))</f>
      </c>
      <c r="L27">
        <f>IF($A27="","",IF($H27&lt;=$K27,"À COMMANDER","OK"))</f>
      </c>
      <c r="M27" s="2">
        <f>IF($A27="","",$H27*$D27)</f>
      </c>
    </row>
    <row r="28">
      <c r="F28" s="4">
        <f>IF($A28="","",SUMIF('Achats'!$B$2:$B$201,$A28,'Achats'!$C$2:$C$201))</f>
      </c>
      <c r="G28" s="2">
        <f>IF($A28="","",SUMIF('Fiches techniques'!$B$2:$B$121,$A28,'Fiches techniques'!$F$2:$F$121))</f>
      </c>
      <c r="H28" s="2">
        <f>IF($A28="","",$E28+$F28-$G28)</f>
      </c>
      <c r="J28" s="2">
        <f>IF($A28="","",IF($I28="","",$I28-$H28))</f>
      </c>
      <c r="L28">
        <f>IF($A28="","",IF($H28&lt;=$K28,"À COMMANDER","OK"))</f>
      </c>
      <c r="M28" s="2">
        <f>IF($A28="","",$H28*$D28)</f>
      </c>
    </row>
    <row r="29">
      <c r="F29" s="4">
        <f>IF($A29="","",SUMIF('Achats'!$B$2:$B$201,$A29,'Achats'!$C$2:$C$201))</f>
      </c>
      <c r="G29" s="2">
        <f>IF($A29="","",SUMIF('Fiches techniques'!$B$2:$B$121,$A29,'Fiches techniques'!$F$2:$F$121))</f>
      </c>
      <c r="H29" s="2">
        <f>IF($A29="","",$E29+$F29-$G29)</f>
      </c>
      <c r="J29" s="2">
        <f>IF($A29="","",IF($I29="","",$I29-$H29))</f>
      </c>
      <c r="L29">
        <f>IF($A29="","",IF($H29&lt;=$K29,"À COMMANDER","OK"))</f>
      </c>
      <c r="M29" s="2">
        <f>IF($A29="","",$H29*$D29)</f>
      </c>
    </row>
    <row r="30">
      <c r="F30" s="4">
        <f>IF($A30="","",SUMIF('Achats'!$B$2:$B$201,$A30,'Achats'!$C$2:$C$201))</f>
      </c>
      <c r="G30" s="2">
        <f>IF($A30="","",SUMIF('Fiches techniques'!$B$2:$B$121,$A30,'Fiches techniques'!$F$2:$F$121))</f>
      </c>
      <c r="H30" s="2">
        <f>IF($A30="","",$E30+$F30-$G30)</f>
      </c>
      <c r="J30" s="2">
        <f>IF($A30="","",IF($I30="","",$I30-$H30))</f>
      </c>
      <c r="L30">
        <f>IF($A30="","",IF($H30&lt;=$K30,"À COMMANDER","OK"))</f>
      </c>
      <c r="M30" s="2">
        <f>IF($A30="","",$H30*$D30)</f>
      </c>
    </row>
    <row r="31">
      <c r="F31" s="4">
        <f>IF($A31="","",SUMIF('Achats'!$B$2:$B$201,$A31,'Achats'!$C$2:$C$201))</f>
      </c>
      <c r="G31" s="2">
        <f>IF($A31="","",SUMIF('Fiches techniques'!$B$2:$B$121,$A31,'Fiches techniques'!$F$2:$F$121))</f>
      </c>
      <c r="H31" s="2">
        <f>IF($A31="","",$E31+$F31-$G31)</f>
      </c>
      <c r="J31" s="2">
        <f>IF($A31="","",IF($I31="","",$I31-$H31))</f>
      </c>
      <c r="L31">
        <f>IF($A31="","",IF($H31&lt;=$K31,"À COMMANDER","OK"))</f>
      </c>
      <c r="M31" s="2">
        <f>IF($A31="","",$H31*$D31)</f>
      </c>
    </row>
    <row r="32">
      <c r="F32" s="4">
        <f>IF($A32="","",SUMIF('Achats'!$B$2:$B$201,$A32,'Achats'!$C$2:$C$201))</f>
      </c>
      <c r="G32" s="2">
        <f>IF($A32="","",SUMIF('Fiches techniques'!$B$2:$B$121,$A32,'Fiches techniques'!$F$2:$F$121))</f>
      </c>
      <c r="H32" s="2">
        <f>IF($A32="","",$E32+$F32-$G32)</f>
      </c>
      <c r="J32" s="2">
        <f>IF($A32="","",IF($I32="","",$I32-$H32))</f>
      </c>
      <c r="L32">
        <f>IF($A32="","",IF($H32&lt;=$K32,"À COMMANDER","OK"))</f>
      </c>
      <c r="M32" s="2">
        <f>IF($A32="","",$H32*$D32)</f>
      </c>
    </row>
    <row r="33">
      <c r="F33" s="4">
        <f>IF($A33="","",SUMIF('Achats'!$B$2:$B$201,$A33,'Achats'!$C$2:$C$201))</f>
      </c>
      <c r="G33" s="2">
        <f>IF($A33="","",SUMIF('Fiches techniques'!$B$2:$B$121,$A33,'Fiches techniques'!$F$2:$F$121))</f>
      </c>
      <c r="H33" s="2">
        <f>IF($A33="","",$E33+$F33-$G33)</f>
      </c>
      <c r="J33" s="2">
        <f>IF($A33="","",IF($I33="","",$I33-$H33))</f>
      </c>
      <c r="L33">
        <f>IF($A33="","",IF($H33&lt;=$K33,"À COMMANDER","OK"))</f>
      </c>
      <c r="M33" s="2">
        <f>IF($A33="","",$H33*$D33)</f>
      </c>
    </row>
    <row r="34">
      <c r="F34" s="4">
        <f>IF($A34="","",SUMIF('Achats'!$B$2:$B$201,$A34,'Achats'!$C$2:$C$201))</f>
      </c>
      <c r="G34" s="2">
        <f>IF($A34="","",SUMIF('Fiches techniques'!$B$2:$B$121,$A34,'Fiches techniques'!$F$2:$F$121))</f>
      </c>
      <c r="H34" s="2">
        <f>IF($A34="","",$E34+$F34-$G34)</f>
      </c>
      <c r="J34" s="2">
        <f>IF($A34="","",IF($I34="","",$I34-$H34))</f>
      </c>
      <c r="L34">
        <f>IF($A34="","",IF($H34&lt;=$K34,"À COMMANDER","OK"))</f>
      </c>
      <c r="M34" s="2">
        <f>IF($A34="","",$H34*$D34)</f>
      </c>
    </row>
    <row r="35">
      <c r="F35" s="4">
        <f>IF($A35="","",SUMIF('Achats'!$B$2:$B$201,$A35,'Achats'!$C$2:$C$201))</f>
      </c>
      <c r="G35" s="2">
        <f>IF($A35="","",SUMIF('Fiches techniques'!$B$2:$B$121,$A35,'Fiches techniques'!$F$2:$F$121))</f>
      </c>
      <c r="H35" s="2">
        <f>IF($A35="","",$E35+$F35-$G35)</f>
      </c>
      <c r="J35" s="2">
        <f>IF($A35="","",IF($I35="","",$I35-$H35))</f>
      </c>
      <c r="L35">
        <f>IF($A35="","",IF($H35&lt;=$K35,"À COMMANDER","OK"))</f>
      </c>
      <c r="M35" s="2">
        <f>IF($A35="","",$H35*$D35)</f>
      </c>
    </row>
    <row r="36">
      <c r="F36" s="4">
        <f>IF($A36="","",SUMIF('Achats'!$B$2:$B$201,$A36,'Achats'!$C$2:$C$201))</f>
      </c>
      <c r="G36" s="2">
        <f>IF($A36="","",SUMIF('Fiches techniques'!$B$2:$B$121,$A36,'Fiches techniques'!$F$2:$F$121))</f>
      </c>
      <c r="H36" s="2">
        <f>IF($A36="","",$E36+$F36-$G36)</f>
      </c>
      <c r="J36" s="2">
        <f>IF($A36="","",IF($I36="","",$I36-$H36))</f>
      </c>
      <c r="L36">
        <f>IF($A36="","",IF($H36&lt;=$K36,"À COMMANDER","OK"))</f>
      </c>
      <c r="M36" s="2">
        <f>IF($A36="","",$H36*$D36)</f>
      </c>
    </row>
    <row r="37">
      <c r="F37" s="4">
        <f>IF($A37="","",SUMIF('Achats'!$B$2:$B$201,$A37,'Achats'!$C$2:$C$201))</f>
      </c>
      <c r="G37" s="2">
        <f>IF($A37="","",SUMIF('Fiches techniques'!$B$2:$B$121,$A37,'Fiches techniques'!$F$2:$F$121))</f>
      </c>
      <c r="H37" s="2">
        <f>IF($A37="","",$E37+$F37-$G37)</f>
      </c>
      <c r="J37" s="2">
        <f>IF($A37="","",IF($I37="","",$I37-$H37))</f>
      </c>
      <c r="L37">
        <f>IF($A37="","",IF($H37&lt;=$K37,"À COMMANDER","OK"))</f>
      </c>
      <c r="M37" s="2">
        <f>IF($A37="","",$H37*$D37)</f>
      </c>
    </row>
    <row r="38">
      <c r="F38" s="4">
        <f>IF($A38="","",SUMIF('Achats'!$B$2:$B$201,$A38,'Achats'!$C$2:$C$201))</f>
      </c>
      <c r="G38" s="2">
        <f>IF($A38="","",SUMIF('Fiches techniques'!$B$2:$B$121,$A38,'Fiches techniques'!$F$2:$F$121))</f>
      </c>
      <c r="H38" s="2">
        <f>IF($A38="","",$E38+$F38-$G38)</f>
      </c>
      <c r="J38" s="2">
        <f>IF($A38="","",IF($I38="","",$I38-$H38))</f>
      </c>
      <c r="L38">
        <f>IF($A38="","",IF($H38&lt;=$K38,"À COMMANDER","OK"))</f>
      </c>
      <c r="M38" s="2">
        <f>IF($A38="","",$H38*$D38)</f>
      </c>
    </row>
    <row r="39">
      <c r="F39" s="4">
        <f>IF($A39="","",SUMIF('Achats'!$B$2:$B$201,$A39,'Achats'!$C$2:$C$201))</f>
      </c>
      <c r="G39" s="2">
        <f>IF($A39="","",SUMIF('Fiches techniques'!$B$2:$B$121,$A39,'Fiches techniques'!$F$2:$F$121))</f>
      </c>
      <c r="H39" s="2">
        <f>IF($A39="","",$E39+$F39-$G39)</f>
      </c>
      <c r="J39" s="2">
        <f>IF($A39="","",IF($I39="","",$I39-$H39))</f>
      </c>
      <c r="L39">
        <f>IF($A39="","",IF($H39&lt;=$K39,"À COMMANDER","OK"))</f>
      </c>
      <c r="M39" s="2">
        <f>IF($A39="","",$H39*$D39)</f>
      </c>
    </row>
    <row r="40">
      <c r="F40" s="4">
        <f>IF($A40="","",SUMIF('Achats'!$B$2:$B$201,$A40,'Achats'!$C$2:$C$201))</f>
      </c>
      <c r="G40" s="2">
        <f>IF($A40="","",SUMIF('Fiches techniques'!$B$2:$B$121,$A40,'Fiches techniques'!$F$2:$F$121))</f>
      </c>
      <c r="H40" s="2">
        <f>IF($A40="","",$E40+$F40-$G40)</f>
      </c>
      <c r="J40" s="2">
        <f>IF($A40="","",IF($I40="","",$I40-$H40))</f>
      </c>
      <c r="L40">
        <f>IF($A40="","",IF($H40&lt;=$K40,"À COMMANDER","OK"))</f>
      </c>
      <c r="M40" s="2">
        <f>IF($A40="","",$H40*$D40)</f>
      </c>
    </row>
    <row r="41">
      <c r="F41" s="4">
        <f>IF($A41="","",SUMIF('Achats'!$B$2:$B$201,$A41,'Achats'!$C$2:$C$201))</f>
      </c>
      <c r="G41" s="2">
        <f>IF($A41="","",SUMIF('Fiches techniques'!$B$2:$B$121,$A41,'Fiches techniques'!$F$2:$F$121))</f>
      </c>
      <c r="H41" s="2">
        <f>IF($A41="","",$E41+$F41-$G41)</f>
      </c>
      <c r="J41" s="2">
        <f>IF($A41="","",IF($I41="","",$I41-$H41))</f>
      </c>
      <c r="L41">
        <f>IF($A41="","",IF($H41&lt;=$K41,"À COMMANDER","OK"))</f>
      </c>
      <c r="M41" s="2">
        <f>IF($A41="","",$H41*$D41)</f>
      </c>
    </row>
  </sheetData>
  <autoFilter ref="A1:M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0" customWidth="1"/>
    <col min="2" max="2" width="15" customWidth="1"/>
    <col min="3" max="3" width="20" customWidth="1"/>
    <col min="4" max="4" width="15" customWidth="1"/>
    <col min="5" max="5" width="15" customWidth="1"/>
    <col min="6" max="6" width="18" customWidth="1"/>
  </cols>
  <sheetData>
    <row r="1">
      <c r="A1" s="1" t="inlineStr">
        <is>
          <t>Plat</t>
        </is>
      </c>
      <c r="B1" s="1" t="inlineStr">
        <is>
          <t>Réf ingrédient</t>
        </is>
      </c>
      <c r="C1" s="1" t="inlineStr">
        <is>
          <t>Quantité par portion</t>
        </is>
      </c>
      <c r="D1" s="1" t="inlineStr">
        <is>
          <t>Coût de la ligne</t>
        </is>
      </c>
      <c r="E1" s="1" t="inlineStr">
        <is>
          <t>Portions vendues</t>
        </is>
      </c>
      <c r="F1" s="1" t="inlineStr">
        <is>
          <t>Conso totale</t>
        </is>
      </c>
    </row>
    <row r="2">
      <c r="A2" t="inlineStr">
        <is>
          <t>PL-01</t>
        </is>
      </c>
      <c r="B2" t="inlineStr">
        <is>
          <t>IN-01</t>
        </is>
      </c>
      <c r="C2">
        <v>0.12</v>
      </c>
      <c r="D2" s="2">
        <f>IF($A2="","",$C2*VLOOKUP($B2,'Ingrédients'!$A:$D,4,0))</f>
      </c>
      <c r="E2" s="4">
        <f>IF($A2="","",SUMIF('Ventes'!$B$2:$B$201,$A2,'Ventes'!$C$2:$C$201))</f>
      </c>
      <c r="F2" s="2">
        <f>IF($A2="","",$C2*$E2)</f>
      </c>
    </row>
    <row r="3">
      <c r="A3" t="inlineStr">
        <is>
          <t>PL-01</t>
        </is>
      </c>
      <c r="B3" t="inlineStr">
        <is>
          <t>IN-04</t>
        </is>
      </c>
      <c r="C3">
        <v>0.12</v>
      </c>
      <c r="D3" s="2">
        <f>IF($A3="","",$C3*VLOOKUP($B3,'Ingrédients'!$A:$D,4,0))</f>
      </c>
      <c r="E3" s="4">
        <f>IF($A3="","",SUMIF('Ventes'!$B$2:$B$201,$A3,'Ventes'!$C$2:$C$201))</f>
      </c>
      <c r="F3" s="2">
        <f>IF($A3="","",$C3*$E3)</f>
      </c>
    </row>
    <row r="4">
      <c r="A4" t="inlineStr">
        <is>
          <t>PL-01</t>
        </is>
      </c>
      <c r="B4" t="inlineStr">
        <is>
          <t>IN-08</t>
        </is>
      </c>
      <c r="C4">
        <v>0.15</v>
      </c>
      <c r="D4" s="2">
        <f>IF($A4="","",$C4*VLOOKUP($B4,'Ingrédients'!$A:$D,4,0))</f>
      </c>
      <c r="E4" s="4">
        <f>IF($A4="","",SUMIF('Ventes'!$B$2:$B$201,$A4,'Ventes'!$C$2:$C$201))</f>
      </c>
      <c r="F4" s="2">
        <f>IF($A4="","",$C4*$E4)</f>
      </c>
    </row>
    <row r="5">
      <c r="A5" t="inlineStr">
        <is>
          <t>PL-01</t>
        </is>
      </c>
      <c r="B5" t="inlineStr">
        <is>
          <t>IN-05</t>
        </is>
      </c>
      <c r="C5">
        <v>0.03</v>
      </c>
      <c r="D5" s="2">
        <f>IF($A5="","",$C5*VLOOKUP($B5,'Ingrédients'!$A:$D,4,0))</f>
      </c>
      <c r="E5" s="4">
        <f>IF($A5="","",SUMIF('Ventes'!$B$2:$B$201,$A5,'Ventes'!$C$2:$C$201))</f>
      </c>
      <c r="F5" s="2">
        <f>IF($A5="","",$C5*$E5)</f>
      </c>
    </row>
    <row r="6">
      <c r="A6" t="inlineStr">
        <is>
          <t>PL-01</t>
        </is>
      </c>
      <c r="B6" t="inlineStr">
        <is>
          <t>IN-12</t>
        </is>
      </c>
      <c r="C6">
        <v>0.03</v>
      </c>
      <c r="D6" s="2">
        <f>IF($A6="","",$C6*VLOOKUP($B6,'Ingrédients'!$A:$D,4,0))</f>
      </c>
      <c r="E6" s="4">
        <f>IF($A6="","",SUMIF('Ventes'!$B$2:$B$201,$A6,'Ventes'!$C$2:$C$201))</f>
      </c>
      <c r="F6" s="2">
        <f>IF($A6="","",$C6*$E6)</f>
      </c>
    </row>
    <row r="7">
      <c r="A7" t="inlineStr">
        <is>
          <t>PL-01</t>
        </is>
      </c>
      <c r="B7" t="inlineStr">
        <is>
          <t>IN-09</t>
        </is>
      </c>
      <c r="C7">
        <v>0.02</v>
      </c>
      <c r="D7" s="2">
        <f>IF($A7="","",$C7*VLOOKUP($B7,'Ingrédients'!$A:$D,4,0))</f>
      </c>
      <c r="E7" s="4">
        <f>IF($A7="","",SUMIF('Ventes'!$B$2:$B$201,$A7,'Ventes'!$C$2:$C$201))</f>
      </c>
      <c r="F7" s="2">
        <f>IF($A7="","",$C7*$E7)</f>
      </c>
    </row>
    <row r="8">
      <c r="A8" t="inlineStr">
        <is>
          <t>PL-02</t>
        </is>
      </c>
      <c r="B8" t="inlineStr">
        <is>
          <t>IN-10</t>
        </is>
      </c>
      <c r="C8">
        <v>1.0</v>
      </c>
      <c r="D8" s="2">
        <f>IF($A8="","",$C8*VLOOKUP($B8,'Ingrédients'!$A:$D,4,0))</f>
      </c>
      <c r="E8" s="4">
        <f>IF($A8="","",SUMIF('Ventes'!$B$2:$B$201,$A8,'Ventes'!$C$2:$C$201))</f>
      </c>
      <c r="F8" s="2">
        <f>IF($A8="","",$C8*$E8)</f>
      </c>
    </row>
    <row r="9">
      <c r="A9" t="inlineStr">
        <is>
          <t>PL-02</t>
        </is>
      </c>
      <c r="B9" t="inlineStr">
        <is>
          <t>IN-03</t>
        </is>
      </c>
      <c r="C9">
        <v>0.13</v>
      </c>
      <c r="D9" s="2">
        <f>IF($A9="","",$C9*VLOOKUP($B9,'Ingrédients'!$A:$D,4,0))</f>
      </c>
      <c r="E9" s="4">
        <f>IF($A9="","",SUMIF('Ventes'!$B$2:$B$201,$A9,'Ventes'!$C$2:$C$201))</f>
      </c>
      <c r="F9" s="2">
        <f>IF($A9="","",$C9*$E9)</f>
      </c>
    </row>
    <row r="10">
      <c r="A10" t="inlineStr">
        <is>
          <t>PL-02</t>
        </is>
      </c>
      <c r="B10" t="inlineStr">
        <is>
          <t>IN-05</t>
        </is>
      </c>
      <c r="C10">
        <v>0.02</v>
      </c>
      <c r="D10" s="2">
        <f>IF($A10="","",$C10*VLOOKUP($B10,'Ingrédients'!$A:$D,4,0))</f>
      </c>
      <c r="E10" s="4">
        <f>IF($A10="","",SUMIF('Ventes'!$B$2:$B$201,$A10,'Ventes'!$C$2:$C$201))</f>
      </c>
      <c r="F10" s="2">
        <f>IF($A10="","",$C10*$E10)</f>
      </c>
    </row>
    <row r="11">
      <c r="A11" t="inlineStr">
        <is>
          <t>PL-02</t>
        </is>
      </c>
      <c r="B11" t="inlineStr">
        <is>
          <t>IN-06</t>
        </is>
      </c>
      <c r="C11">
        <v>0.03</v>
      </c>
      <c r="D11" s="2">
        <f>IF($A11="","",$C11*VLOOKUP($B11,'Ingrédients'!$A:$D,4,0))</f>
      </c>
      <c r="E11" s="4">
        <f>IF($A11="","",SUMIF('Ventes'!$B$2:$B$201,$A11,'Ventes'!$C$2:$C$201))</f>
      </c>
      <c r="F11" s="2">
        <f>IF($A11="","",$C11*$E11)</f>
      </c>
    </row>
    <row r="12">
      <c r="A12" t="inlineStr">
        <is>
          <t>PL-02</t>
        </is>
      </c>
      <c r="B12" t="inlineStr">
        <is>
          <t>IN-07</t>
        </is>
      </c>
      <c r="C12">
        <v>0.02</v>
      </c>
      <c r="D12" s="2">
        <f>IF($A12="","",$C12*VLOOKUP($B12,'Ingrédients'!$A:$D,4,0))</f>
      </c>
      <c r="E12" s="4">
        <f>IF($A12="","",SUMIF('Ventes'!$B$2:$B$201,$A12,'Ventes'!$C$2:$C$201))</f>
      </c>
      <c r="F12" s="2">
        <f>IF($A12="","",$C12*$E12)</f>
      </c>
    </row>
    <row r="13">
      <c r="A13" t="inlineStr">
        <is>
          <t>PL-02</t>
        </is>
      </c>
      <c r="B13" t="inlineStr">
        <is>
          <t>IN-12</t>
        </is>
      </c>
      <c r="C13">
        <v>0.02</v>
      </c>
      <c r="D13" s="2">
        <f>IF($A13="","",$C13*VLOOKUP($B13,'Ingrédients'!$A:$D,4,0))</f>
      </c>
      <c r="E13" s="4">
        <f>IF($A13="","",SUMIF('Ventes'!$B$2:$B$201,$A13,'Ventes'!$C$2:$C$201))</f>
      </c>
      <c r="F13" s="2">
        <f>IF($A13="","",$C13*$E13)</f>
      </c>
    </row>
    <row r="14">
      <c r="A14" t="inlineStr">
        <is>
          <t>PL-03</t>
        </is>
      </c>
      <c r="B14" t="inlineStr">
        <is>
          <t>IN-01</t>
        </is>
      </c>
      <c r="C14">
        <v>0.1</v>
      </c>
      <c r="D14" s="2">
        <f>IF($A14="","",$C14*VLOOKUP($B14,'Ingrédients'!$A:$D,4,0))</f>
      </c>
      <c r="E14" s="4">
        <f>IF($A14="","",SUMIF('Ventes'!$B$2:$B$201,$A14,'Ventes'!$C$2:$C$201))</f>
      </c>
      <c r="F14" s="2">
        <f>IF($A14="","",$C14*$E14)</f>
      </c>
    </row>
    <row r="15">
      <c r="A15" t="inlineStr">
        <is>
          <t>PL-03</t>
        </is>
      </c>
      <c r="B15" t="inlineStr">
        <is>
          <t>IN-05</t>
        </is>
      </c>
      <c r="C15">
        <v>0.06</v>
      </c>
      <c r="D15" s="2">
        <f>IF($A15="","",$C15*VLOOKUP($B15,'Ingrédients'!$A:$D,4,0))</f>
      </c>
      <c r="E15" s="4">
        <f>IF($A15="","",SUMIF('Ventes'!$B$2:$B$201,$A15,'Ventes'!$C$2:$C$201))</f>
      </c>
      <c r="F15" s="2">
        <f>IF($A15="","",$C15*$E15)</f>
      </c>
    </row>
    <row r="16">
      <c r="A16" t="inlineStr">
        <is>
          <t>PL-03</t>
        </is>
      </c>
      <c r="B16" t="inlineStr">
        <is>
          <t>IN-06</t>
        </is>
      </c>
      <c r="C16">
        <v>0.03</v>
      </c>
      <c r="D16" s="2">
        <f>IF($A16="","",$C16*VLOOKUP($B16,'Ingrédients'!$A:$D,4,0))</f>
      </c>
      <c r="E16" s="4">
        <f>IF($A16="","",SUMIF('Ventes'!$B$2:$B$201,$A16,'Ventes'!$C$2:$C$201))</f>
      </c>
      <c r="F16" s="2">
        <f>IF($A16="","",$C16*$E16)</f>
      </c>
    </row>
    <row r="17">
      <c r="A17" t="inlineStr">
        <is>
          <t>PL-03</t>
        </is>
      </c>
      <c r="B17" t="inlineStr">
        <is>
          <t>IN-12</t>
        </is>
      </c>
      <c r="C17">
        <v>0.01</v>
      </c>
      <c r="D17" s="2">
        <f>IF($A17="","",$C17*VLOOKUP($B17,'Ingrédients'!$A:$D,4,0))</f>
      </c>
      <c r="E17" s="4">
        <f>IF($A17="","",SUMIF('Ventes'!$B$2:$B$201,$A17,'Ventes'!$C$2:$C$201))</f>
      </c>
      <c r="F17" s="2">
        <f>IF($A17="","",$C17*$E17)</f>
      </c>
    </row>
    <row r="18">
      <c r="A18" t="inlineStr">
        <is>
          <t>PL-04</t>
        </is>
      </c>
      <c r="B18" t="inlineStr">
        <is>
          <t>IN-08</t>
        </is>
      </c>
      <c r="C18">
        <v>0.25</v>
      </c>
      <c r="D18" s="2">
        <f>IF($A18="","",$C18*VLOOKUP($B18,'Ingrédients'!$A:$D,4,0))</f>
      </c>
      <c r="E18" s="4">
        <f>IF($A18="","",SUMIF('Ventes'!$B$2:$B$201,$A18,'Ventes'!$C$2:$C$201))</f>
      </c>
      <c r="F18" s="2">
        <f>IF($A18="","",$C18*$E18)</f>
      </c>
    </row>
    <row r="19">
      <c r="A19" t="inlineStr">
        <is>
          <t>PL-04</t>
        </is>
      </c>
      <c r="B19" t="inlineStr">
        <is>
          <t>IN-09</t>
        </is>
      </c>
      <c r="C19">
        <v>0.03</v>
      </c>
      <c r="D19" s="2">
        <f>IF($A19="","",$C19*VLOOKUP($B19,'Ingrédients'!$A:$D,4,0))</f>
      </c>
      <c r="E19" s="4">
        <f>IF($A19="","",SUMIF('Ventes'!$B$2:$B$201,$A19,'Ventes'!$C$2:$C$201))</f>
      </c>
      <c r="F19" s="2">
        <f>IF($A19="","",$C19*$E19)</f>
      </c>
    </row>
    <row r="20">
      <c r="A20" t="inlineStr">
        <is>
          <t>PL-05</t>
        </is>
      </c>
      <c r="B20" t="inlineStr">
        <is>
          <t>IN-10</t>
        </is>
      </c>
      <c r="C20">
        <v>1.0</v>
      </c>
      <c r="D20" s="2">
        <f>IF($A20="","",$C20*VLOOKUP($B20,'Ingrédients'!$A:$D,4,0))</f>
      </c>
      <c r="E20" s="4">
        <f>IF($A20="","",SUMIF('Ventes'!$B$2:$B$201,$A20,'Ventes'!$C$2:$C$201))</f>
      </c>
      <c r="F20" s="2">
        <f>IF($A20="","",$C20*$E20)</f>
      </c>
    </row>
    <row r="21">
      <c r="A21" t="inlineStr">
        <is>
          <t>PL-05</t>
        </is>
      </c>
      <c r="B21" t="inlineStr">
        <is>
          <t>IN-04</t>
        </is>
      </c>
      <c r="C21">
        <v>0.1</v>
      </c>
      <c r="D21" s="2">
        <f>IF($A21="","",$C21*VLOOKUP($B21,'Ingrédients'!$A:$D,4,0))</f>
      </c>
      <c r="E21" s="4">
        <f>IF($A21="","",SUMIF('Ventes'!$B$2:$B$201,$A21,'Ventes'!$C$2:$C$201))</f>
      </c>
      <c r="F21" s="2">
        <f>IF($A21="","",$C21*$E21)</f>
      </c>
    </row>
    <row r="22">
      <c r="A22" t="inlineStr">
        <is>
          <t>PL-05</t>
        </is>
      </c>
      <c r="B22" t="inlineStr">
        <is>
          <t>IN-06</t>
        </is>
      </c>
      <c r="C22">
        <v>0.03</v>
      </c>
      <c r="D22" s="2">
        <f>IF($A22="","",$C22*VLOOKUP($B22,'Ingrédients'!$A:$D,4,0))</f>
      </c>
      <c r="E22" s="4">
        <f>IF($A22="","",SUMIF('Ventes'!$B$2:$B$201,$A22,'Ventes'!$C$2:$C$201))</f>
      </c>
      <c r="F22" s="2">
        <f>IF($A22="","",$C22*$E22)</f>
      </c>
    </row>
    <row r="23">
      <c r="A23" t="inlineStr">
        <is>
          <t>PL-05</t>
        </is>
      </c>
      <c r="B23" t="inlineStr">
        <is>
          <t>IN-07</t>
        </is>
      </c>
      <c r="C23">
        <v>0.02</v>
      </c>
      <c r="D23" s="2">
        <f>IF($A23="","",$C23*VLOOKUP($B23,'Ingrédients'!$A:$D,4,0))</f>
      </c>
      <c r="E23" s="4">
        <f>IF($A23="","",SUMIF('Ventes'!$B$2:$B$201,$A23,'Ventes'!$C$2:$C$201))</f>
      </c>
      <c r="F23" s="2">
        <f>IF($A23="","",$C23*$E23)</f>
      </c>
    </row>
    <row r="24">
      <c r="A24" t="inlineStr">
        <is>
          <t>PL-05</t>
        </is>
      </c>
      <c r="B24" t="inlineStr">
        <is>
          <t>IN-12</t>
        </is>
      </c>
      <c r="C24">
        <v>0.02</v>
      </c>
      <c r="D24" s="2">
        <f>IF($A24="","",$C24*VLOOKUP($B24,'Ingrédients'!$A:$D,4,0))</f>
      </c>
      <c r="E24" s="4">
        <f>IF($A24="","",SUMIF('Ventes'!$B$2:$B$201,$A24,'Ventes'!$C$2:$C$201))</f>
      </c>
      <c r="F24" s="2">
        <f>IF($A24="","",$C24*$E24)</f>
      </c>
    </row>
    <row r="25">
      <c r="D25" s="2">
        <f>IF($A25="","",$C25*VLOOKUP($B25,'Ingrédients'!$A:$D,4,0))</f>
      </c>
      <c r="E25" s="4">
        <f>IF($A25="","",SUMIF('Ventes'!$B$2:$B$201,$A25,'Ventes'!$C$2:$C$201))</f>
      </c>
      <c r="F25" s="2">
        <f>IF($A25="","",$C25*$E25)</f>
      </c>
    </row>
    <row r="26">
      <c r="D26" s="2">
        <f>IF($A26="","",$C26*VLOOKUP($B26,'Ingrédients'!$A:$D,4,0))</f>
      </c>
      <c r="E26" s="4">
        <f>IF($A26="","",SUMIF('Ventes'!$B$2:$B$201,$A26,'Ventes'!$C$2:$C$201))</f>
      </c>
      <c r="F26" s="2">
        <f>IF($A26="","",$C26*$E26)</f>
      </c>
    </row>
    <row r="27">
      <c r="D27" s="2">
        <f>IF($A27="","",$C27*VLOOKUP($B27,'Ingrédients'!$A:$D,4,0))</f>
      </c>
      <c r="E27" s="4">
        <f>IF($A27="","",SUMIF('Ventes'!$B$2:$B$201,$A27,'Ventes'!$C$2:$C$201))</f>
      </c>
      <c r="F27" s="2">
        <f>IF($A27="","",$C27*$E27)</f>
      </c>
    </row>
    <row r="28">
      <c r="D28" s="2">
        <f>IF($A28="","",$C28*VLOOKUP($B28,'Ingrédients'!$A:$D,4,0))</f>
      </c>
      <c r="E28" s="4">
        <f>IF($A28="","",SUMIF('Ventes'!$B$2:$B$201,$A28,'Ventes'!$C$2:$C$201))</f>
      </c>
      <c r="F28" s="2">
        <f>IF($A28="","",$C28*$E28)</f>
      </c>
    </row>
    <row r="29">
      <c r="D29" s="2">
        <f>IF($A29="","",$C29*VLOOKUP($B29,'Ingrédients'!$A:$D,4,0))</f>
      </c>
      <c r="E29" s="4">
        <f>IF($A29="","",SUMIF('Ventes'!$B$2:$B$201,$A29,'Ventes'!$C$2:$C$201))</f>
      </c>
      <c r="F29" s="2">
        <f>IF($A29="","",$C29*$E29)</f>
      </c>
    </row>
    <row r="30">
      <c r="D30" s="2">
        <f>IF($A30="","",$C30*VLOOKUP($B30,'Ingrédients'!$A:$D,4,0))</f>
      </c>
      <c r="E30" s="4">
        <f>IF($A30="","",SUMIF('Ventes'!$B$2:$B$201,$A30,'Ventes'!$C$2:$C$201))</f>
      </c>
      <c r="F30" s="2">
        <f>IF($A30="","",$C30*$E30)</f>
      </c>
    </row>
    <row r="31">
      <c r="D31" s="2">
        <f>IF($A31="","",$C31*VLOOKUP($B31,'Ingrédients'!$A:$D,4,0))</f>
      </c>
      <c r="E31" s="4">
        <f>IF($A31="","",SUMIF('Ventes'!$B$2:$B$201,$A31,'Ventes'!$C$2:$C$201))</f>
      </c>
      <c r="F31" s="2">
        <f>IF($A31="","",$C31*$E31)</f>
      </c>
    </row>
    <row r="32">
      <c r="D32" s="2">
        <f>IF($A32="","",$C32*VLOOKUP($B32,'Ingrédients'!$A:$D,4,0))</f>
      </c>
      <c r="E32" s="4">
        <f>IF($A32="","",SUMIF('Ventes'!$B$2:$B$201,$A32,'Ventes'!$C$2:$C$201))</f>
      </c>
      <c r="F32" s="2">
        <f>IF($A32="","",$C32*$E32)</f>
      </c>
    </row>
    <row r="33">
      <c r="D33" s="2">
        <f>IF($A33="","",$C33*VLOOKUP($B33,'Ingrédients'!$A:$D,4,0))</f>
      </c>
      <c r="E33" s="4">
        <f>IF($A33="","",SUMIF('Ventes'!$B$2:$B$201,$A33,'Ventes'!$C$2:$C$201))</f>
      </c>
      <c r="F33" s="2">
        <f>IF($A33="","",$C33*$E33)</f>
      </c>
    </row>
    <row r="34">
      <c r="D34" s="2">
        <f>IF($A34="","",$C34*VLOOKUP($B34,'Ingrédients'!$A:$D,4,0))</f>
      </c>
      <c r="E34" s="4">
        <f>IF($A34="","",SUMIF('Ventes'!$B$2:$B$201,$A34,'Ventes'!$C$2:$C$201))</f>
      </c>
      <c r="F34" s="2">
        <f>IF($A34="","",$C34*$E34)</f>
      </c>
    </row>
    <row r="35">
      <c r="D35" s="2">
        <f>IF($A35="","",$C35*VLOOKUP($B35,'Ingrédients'!$A:$D,4,0))</f>
      </c>
      <c r="E35" s="4">
        <f>IF($A35="","",SUMIF('Ventes'!$B$2:$B$201,$A35,'Ventes'!$C$2:$C$201))</f>
      </c>
      <c r="F35" s="2">
        <f>IF($A35="","",$C35*$E35)</f>
      </c>
    </row>
    <row r="36">
      <c r="D36" s="2">
        <f>IF($A36="","",$C36*VLOOKUP($B36,'Ingrédients'!$A:$D,4,0))</f>
      </c>
      <c r="E36" s="4">
        <f>IF($A36="","",SUMIF('Ventes'!$B$2:$B$201,$A36,'Ventes'!$C$2:$C$201))</f>
      </c>
      <c r="F36" s="2">
        <f>IF($A36="","",$C36*$E36)</f>
      </c>
    </row>
    <row r="37">
      <c r="D37" s="2">
        <f>IF($A37="","",$C37*VLOOKUP($B37,'Ingrédients'!$A:$D,4,0))</f>
      </c>
      <c r="E37" s="4">
        <f>IF($A37="","",SUMIF('Ventes'!$B$2:$B$201,$A37,'Ventes'!$C$2:$C$201))</f>
      </c>
      <c r="F37" s="2">
        <f>IF($A37="","",$C37*$E37)</f>
      </c>
    </row>
    <row r="38">
      <c r="D38" s="2">
        <f>IF($A38="","",$C38*VLOOKUP($B38,'Ingrédients'!$A:$D,4,0))</f>
      </c>
      <c r="E38" s="4">
        <f>IF($A38="","",SUMIF('Ventes'!$B$2:$B$201,$A38,'Ventes'!$C$2:$C$201))</f>
      </c>
      <c r="F38" s="2">
        <f>IF($A38="","",$C38*$E38)</f>
      </c>
    </row>
    <row r="39">
      <c r="D39" s="2">
        <f>IF($A39="","",$C39*VLOOKUP($B39,'Ingrédients'!$A:$D,4,0))</f>
      </c>
      <c r="E39" s="4">
        <f>IF($A39="","",SUMIF('Ventes'!$B$2:$B$201,$A39,'Ventes'!$C$2:$C$201))</f>
      </c>
      <c r="F39" s="2">
        <f>IF($A39="","",$C39*$E39)</f>
      </c>
    </row>
    <row r="40">
      <c r="D40" s="2">
        <f>IF($A40="","",$C40*VLOOKUP($B40,'Ingrédients'!$A:$D,4,0))</f>
      </c>
      <c r="E40" s="4">
        <f>IF($A40="","",SUMIF('Ventes'!$B$2:$B$201,$A40,'Ventes'!$C$2:$C$201))</f>
      </c>
      <c r="F40" s="2">
        <f>IF($A40="","",$C40*$E40)</f>
      </c>
    </row>
    <row r="41">
      <c r="D41" s="2">
        <f>IF($A41="","",$C41*VLOOKUP($B41,'Ingrédients'!$A:$D,4,0))</f>
      </c>
      <c r="E41" s="4">
        <f>IF($A41="","",SUMIF('Ventes'!$B$2:$B$201,$A41,'Ventes'!$C$2:$C$201))</f>
      </c>
      <c r="F41" s="2">
        <f>IF($A41="","",$C41*$E41)</f>
      </c>
    </row>
    <row r="42">
      <c r="D42" s="2">
        <f>IF($A42="","",$C42*VLOOKUP($B42,'Ingrédients'!$A:$D,4,0))</f>
      </c>
      <c r="E42" s="4">
        <f>IF($A42="","",SUMIF('Ventes'!$B$2:$B$201,$A42,'Ventes'!$C$2:$C$201))</f>
      </c>
      <c r="F42" s="2">
        <f>IF($A42="","",$C42*$E42)</f>
      </c>
    </row>
    <row r="43">
      <c r="D43" s="2">
        <f>IF($A43="","",$C43*VLOOKUP($B43,'Ingrédients'!$A:$D,4,0))</f>
      </c>
      <c r="E43" s="4">
        <f>IF($A43="","",SUMIF('Ventes'!$B$2:$B$201,$A43,'Ventes'!$C$2:$C$201))</f>
      </c>
      <c r="F43" s="2">
        <f>IF($A43="","",$C43*$E43)</f>
      </c>
    </row>
    <row r="44">
      <c r="D44" s="2">
        <f>IF($A44="","",$C44*VLOOKUP($B44,'Ingrédients'!$A:$D,4,0))</f>
      </c>
      <c r="E44" s="4">
        <f>IF($A44="","",SUMIF('Ventes'!$B$2:$B$201,$A44,'Ventes'!$C$2:$C$201))</f>
      </c>
      <c r="F44" s="2">
        <f>IF($A44="","",$C44*$E44)</f>
      </c>
    </row>
    <row r="45">
      <c r="D45" s="2">
        <f>IF($A45="","",$C45*VLOOKUP($B45,'Ingrédients'!$A:$D,4,0))</f>
      </c>
      <c r="E45" s="4">
        <f>IF($A45="","",SUMIF('Ventes'!$B$2:$B$201,$A45,'Ventes'!$C$2:$C$201))</f>
      </c>
      <c r="F45" s="2">
        <f>IF($A45="","",$C45*$E45)</f>
      </c>
    </row>
    <row r="46">
      <c r="D46" s="2">
        <f>IF($A46="","",$C46*VLOOKUP($B46,'Ingrédients'!$A:$D,4,0))</f>
      </c>
      <c r="E46" s="4">
        <f>IF($A46="","",SUMIF('Ventes'!$B$2:$B$201,$A46,'Ventes'!$C$2:$C$201))</f>
      </c>
      <c r="F46" s="2">
        <f>IF($A46="","",$C46*$E46)</f>
      </c>
    </row>
    <row r="47">
      <c r="D47" s="2">
        <f>IF($A47="","",$C47*VLOOKUP($B47,'Ingrédients'!$A:$D,4,0))</f>
      </c>
      <c r="E47" s="4">
        <f>IF($A47="","",SUMIF('Ventes'!$B$2:$B$201,$A47,'Ventes'!$C$2:$C$201))</f>
      </c>
      <c r="F47" s="2">
        <f>IF($A47="","",$C47*$E47)</f>
      </c>
    </row>
    <row r="48">
      <c r="D48" s="2">
        <f>IF($A48="","",$C48*VLOOKUP($B48,'Ingrédients'!$A:$D,4,0))</f>
      </c>
      <c r="E48" s="4">
        <f>IF($A48="","",SUMIF('Ventes'!$B$2:$B$201,$A48,'Ventes'!$C$2:$C$201))</f>
      </c>
      <c r="F48" s="2">
        <f>IF($A48="","",$C48*$E48)</f>
      </c>
    </row>
    <row r="49">
      <c r="D49" s="2">
        <f>IF($A49="","",$C49*VLOOKUP($B49,'Ingrédients'!$A:$D,4,0))</f>
      </c>
      <c r="E49" s="4">
        <f>IF($A49="","",SUMIF('Ventes'!$B$2:$B$201,$A49,'Ventes'!$C$2:$C$201))</f>
      </c>
      <c r="F49" s="2">
        <f>IF($A49="","",$C49*$E49)</f>
      </c>
    </row>
    <row r="50">
      <c r="D50" s="2">
        <f>IF($A50="","",$C50*VLOOKUP($B50,'Ingrédients'!$A:$D,4,0))</f>
      </c>
      <c r="E50" s="4">
        <f>IF($A50="","",SUMIF('Ventes'!$B$2:$B$201,$A50,'Ventes'!$C$2:$C$201))</f>
      </c>
      <c r="F50" s="2">
        <f>IF($A50="","",$C50*$E50)</f>
      </c>
    </row>
    <row r="51">
      <c r="D51" s="2">
        <f>IF($A51="","",$C51*VLOOKUP($B51,'Ingrédients'!$A:$D,4,0))</f>
      </c>
      <c r="E51" s="4">
        <f>IF($A51="","",SUMIF('Ventes'!$B$2:$B$201,$A51,'Ventes'!$C$2:$C$201))</f>
      </c>
      <c r="F51" s="2">
        <f>IF($A51="","",$C51*$E51)</f>
      </c>
    </row>
    <row r="52">
      <c r="D52" s="2">
        <f>IF($A52="","",$C52*VLOOKUP($B52,'Ingrédients'!$A:$D,4,0))</f>
      </c>
      <c r="E52" s="4">
        <f>IF($A52="","",SUMIF('Ventes'!$B$2:$B$201,$A52,'Ventes'!$C$2:$C$201))</f>
      </c>
      <c r="F52" s="2">
        <f>IF($A52="","",$C52*$E52)</f>
      </c>
    </row>
    <row r="53">
      <c r="D53" s="2">
        <f>IF($A53="","",$C53*VLOOKUP($B53,'Ingrédients'!$A:$D,4,0))</f>
      </c>
      <c r="E53" s="4">
        <f>IF($A53="","",SUMIF('Ventes'!$B$2:$B$201,$A53,'Ventes'!$C$2:$C$201))</f>
      </c>
      <c r="F53" s="2">
        <f>IF($A53="","",$C53*$E53)</f>
      </c>
    </row>
    <row r="54">
      <c r="D54" s="2">
        <f>IF($A54="","",$C54*VLOOKUP($B54,'Ingrédients'!$A:$D,4,0))</f>
      </c>
      <c r="E54" s="4">
        <f>IF($A54="","",SUMIF('Ventes'!$B$2:$B$201,$A54,'Ventes'!$C$2:$C$201))</f>
      </c>
      <c r="F54" s="2">
        <f>IF($A54="","",$C54*$E54)</f>
      </c>
    </row>
    <row r="55">
      <c r="D55" s="2">
        <f>IF($A55="","",$C55*VLOOKUP($B55,'Ingrédients'!$A:$D,4,0))</f>
      </c>
      <c r="E55" s="4">
        <f>IF($A55="","",SUMIF('Ventes'!$B$2:$B$201,$A55,'Ventes'!$C$2:$C$201))</f>
      </c>
      <c r="F55" s="2">
        <f>IF($A55="","",$C55*$E55)</f>
      </c>
    </row>
    <row r="56">
      <c r="D56" s="2">
        <f>IF($A56="","",$C56*VLOOKUP($B56,'Ingrédients'!$A:$D,4,0))</f>
      </c>
      <c r="E56" s="4">
        <f>IF($A56="","",SUMIF('Ventes'!$B$2:$B$201,$A56,'Ventes'!$C$2:$C$201))</f>
      </c>
      <c r="F56" s="2">
        <f>IF($A56="","",$C56*$E56)</f>
      </c>
    </row>
    <row r="57">
      <c r="D57" s="2">
        <f>IF($A57="","",$C57*VLOOKUP($B57,'Ingrédients'!$A:$D,4,0))</f>
      </c>
      <c r="E57" s="4">
        <f>IF($A57="","",SUMIF('Ventes'!$B$2:$B$201,$A57,'Ventes'!$C$2:$C$201))</f>
      </c>
      <c r="F57" s="2">
        <f>IF($A57="","",$C57*$E57)</f>
      </c>
    </row>
    <row r="58">
      <c r="D58" s="2">
        <f>IF($A58="","",$C58*VLOOKUP($B58,'Ingrédients'!$A:$D,4,0))</f>
      </c>
      <c r="E58" s="4">
        <f>IF($A58="","",SUMIF('Ventes'!$B$2:$B$201,$A58,'Ventes'!$C$2:$C$201))</f>
      </c>
      <c r="F58" s="2">
        <f>IF($A58="","",$C58*$E58)</f>
      </c>
    </row>
    <row r="59">
      <c r="D59" s="2">
        <f>IF($A59="","",$C59*VLOOKUP($B59,'Ingrédients'!$A:$D,4,0))</f>
      </c>
      <c r="E59" s="4">
        <f>IF($A59="","",SUMIF('Ventes'!$B$2:$B$201,$A59,'Ventes'!$C$2:$C$201))</f>
      </c>
      <c r="F59" s="2">
        <f>IF($A59="","",$C59*$E59)</f>
      </c>
    </row>
    <row r="60">
      <c r="D60" s="2">
        <f>IF($A60="","",$C60*VLOOKUP($B60,'Ingrédients'!$A:$D,4,0))</f>
      </c>
      <c r="E60" s="4">
        <f>IF($A60="","",SUMIF('Ventes'!$B$2:$B$201,$A60,'Ventes'!$C$2:$C$201))</f>
      </c>
      <c r="F60" s="2">
        <f>IF($A60="","",$C60*$E60)</f>
      </c>
    </row>
    <row r="61">
      <c r="D61" s="2">
        <f>IF($A61="","",$C61*VLOOKUP($B61,'Ingrédients'!$A:$D,4,0))</f>
      </c>
      <c r="E61" s="4">
        <f>IF($A61="","",SUMIF('Ventes'!$B$2:$B$201,$A61,'Ventes'!$C$2:$C$201))</f>
      </c>
      <c r="F61" s="2">
        <f>IF($A61="","",$C61*$E61)</f>
      </c>
    </row>
    <row r="62">
      <c r="D62" s="2">
        <f>IF($A62="","",$C62*VLOOKUP($B62,'Ingrédients'!$A:$D,4,0))</f>
      </c>
      <c r="E62" s="4">
        <f>IF($A62="","",SUMIF('Ventes'!$B$2:$B$201,$A62,'Ventes'!$C$2:$C$201))</f>
      </c>
      <c r="F62" s="2">
        <f>IF($A62="","",$C62*$E62)</f>
      </c>
    </row>
    <row r="63">
      <c r="D63" s="2">
        <f>IF($A63="","",$C63*VLOOKUP($B63,'Ingrédients'!$A:$D,4,0))</f>
      </c>
      <c r="E63" s="4">
        <f>IF($A63="","",SUMIF('Ventes'!$B$2:$B$201,$A63,'Ventes'!$C$2:$C$201))</f>
      </c>
      <c r="F63" s="2">
        <f>IF($A63="","",$C63*$E63)</f>
      </c>
    </row>
    <row r="64">
      <c r="D64" s="2">
        <f>IF($A64="","",$C64*VLOOKUP($B64,'Ingrédients'!$A:$D,4,0))</f>
      </c>
      <c r="E64" s="4">
        <f>IF($A64="","",SUMIF('Ventes'!$B$2:$B$201,$A64,'Ventes'!$C$2:$C$201))</f>
      </c>
      <c r="F64" s="2">
        <f>IF($A64="","",$C64*$E64)</f>
      </c>
    </row>
    <row r="65">
      <c r="D65" s="2">
        <f>IF($A65="","",$C65*VLOOKUP($B65,'Ingrédients'!$A:$D,4,0))</f>
      </c>
      <c r="E65" s="4">
        <f>IF($A65="","",SUMIF('Ventes'!$B$2:$B$201,$A65,'Ventes'!$C$2:$C$201))</f>
      </c>
      <c r="F65" s="2">
        <f>IF($A65="","",$C65*$E65)</f>
      </c>
    </row>
    <row r="66">
      <c r="D66" s="2">
        <f>IF($A66="","",$C66*VLOOKUP($B66,'Ingrédients'!$A:$D,4,0))</f>
      </c>
      <c r="E66" s="4">
        <f>IF($A66="","",SUMIF('Ventes'!$B$2:$B$201,$A66,'Ventes'!$C$2:$C$201))</f>
      </c>
      <c r="F66" s="2">
        <f>IF($A66="","",$C66*$E66)</f>
      </c>
    </row>
    <row r="67">
      <c r="D67" s="2">
        <f>IF($A67="","",$C67*VLOOKUP($B67,'Ingrédients'!$A:$D,4,0))</f>
      </c>
      <c r="E67" s="4">
        <f>IF($A67="","",SUMIF('Ventes'!$B$2:$B$201,$A67,'Ventes'!$C$2:$C$201))</f>
      </c>
      <c r="F67" s="2">
        <f>IF($A67="","",$C67*$E67)</f>
      </c>
    </row>
    <row r="68">
      <c r="D68" s="2">
        <f>IF($A68="","",$C68*VLOOKUP($B68,'Ingrédients'!$A:$D,4,0))</f>
      </c>
      <c r="E68" s="4">
        <f>IF($A68="","",SUMIF('Ventes'!$B$2:$B$201,$A68,'Ventes'!$C$2:$C$201))</f>
      </c>
      <c r="F68" s="2">
        <f>IF($A68="","",$C68*$E68)</f>
      </c>
    </row>
    <row r="69">
      <c r="D69" s="2">
        <f>IF($A69="","",$C69*VLOOKUP($B69,'Ingrédients'!$A:$D,4,0))</f>
      </c>
      <c r="E69" s="4">
        <f>IF($A69="","",SUMIF('Ventes'!$B$2:$B$201,$A69,'Ventes'!$C$2:$C$201))</f>
      </c>
      <c r="F69" s="2">
        <f>IF($A69="","",$C69*$E69)</f>
      </c>
    </row>
    <row r="70">
      <c r="D70" s="2">
        <f>IF($A70="","",$C70*VLOOKUP($B70,'Ingrédients'!$A:$D,4,0))</f>
      </c>
      <c r="E70" s="4">
        <f>IF($A70="","",SUMIF('Ventes'!$B$2:$B$201,$A70,'Ventes'!$C$2:$C$201))</f>
      </c>
      <c r="F70" s="2">
        <f>IF($A70="","",$C70*$E70)</f>
      </c>
    </row>
    <row r="71">
      <c r="D71" s="2">
        <f>IF($A71="","",$C71*VLOOKUP($B71,'Ingrédients'!$A:$D,4,0))</f>
      </c>
      <c r="E71" s="4">
        <f>IF($A71="","",SUMIF('Ventes'!$B$2:$B$201,$A71,'Ventes'!$C$2:$C$201))</f>
      </c>
      <c r="F71" s="2">
        <f>IF($A71="","",$C71*$E71)</f>
      </c>
    </row>
    <row r="72">
      <c r="D72" s="2">
        <f>IF($A72="","",$C72*VLOOKUP($B72,'Ingrédients'!$A:$D,4,0))</f>
      </c>
      <c r="E72" s="4">
        <f>IF($A72="","",SUMIF('Ventes'!$B$2:$B$201,$A72,'Ventes'!$C$2:$C$201))</f>
      </c>
      <c r="F72" s="2">
        <f>IF($A72="","",$C72*$E72)</f>
      </c>
    </row>
    <row r="73">
      <c r="D73" s="2">
        <f>IF($A73="","",$C73*VLOOKUP($B73,'Ingrédients'!$A:$D,4,0))</f>
      </c>
      <c r="E73" s="4">
        <f>IF($A73="","",SUMIF('Ventes'!$B$2:$B$201,$A73,'Ventes'!$C$2:$C$201))</f>
      </c>
      <c r="F73" s="2">
        <f>IF($A73="","",$C73*$E73)</f>
      </c>
    </row>
    <row r="74">
      <c r="D74" s="2">
        <f>IF($A74="","",$C74*VLOOKUP($B74,'Ingrédients'!$A:$D,4,0))</f>
      </c>
      <c r="E74" s="4">
        <f>IF($A74="","",SUMIF('Ventes'!$B$2:$B$201,$A74,'Ventes'!$C$2:$C$201))</f>
      </c>
      <c r="F74" s="2">
        <f>IF($A74="","",$C74*$E74)</f>
      </c>
    </row>
    <row r="75">
      <c r="D75" s="2">
        <f>IF($A75="","",$C75*VLOOKUP($B75,'Ingrédients'!$A:$D,4,0))</f>
      </c>
      <c r="E75" s="4">
        <f>IF($A75="","",SUMIF('Ventes'!$B$2:$B$201,$A75,'Ventes'!$C$2:$C$201))</f>
      </c>
      <c r="F75" s="2">
        <f>IF($A75="","",$C75*$E75)</f>
      </c>
    </row>
    <row r="76">
      <c r="D76" s="2">
        <f>IF($A76="","",$C76*VLOOKUP($B76,'Ingrédients'!$A:$D,4,0))</f>
      </c>
      <c r="E76" s="4">
        <f>IF($A76="","",SUMIF('Ventes'!$B$2:$B$201,$A76,'Ventes'!$C$2:$C$201))</f>
      </c>
      <c r="F76" s="2">
        <f>IF($A76="","",$C76*$E76)</f>
      </c>
    </row>
    <row r="77">
      <c r="D77" s="2">
        <f>IF($A77="","",$C77*VLOOKUP($B77,'Ingrédients'!$A:$D,4,0))</f>
      </c>
      <c r="E77" s="4">
        <f>IF($A77="","",SUMIF('Ventes'!$B$2:$B$201,$A77,'Ventes'!$C$2:$C$201))</f>
      </c>
      <c r="F77" s="2">
        <f>IF($A77="","",$C77*$E77)</f>
      </c>
    </row>
    <row r="78">
      <c r="D78" s="2">
        <f>IF($A78="","",$C78*VLOOKUP($B78,'Ingrédients'!$A:$D,4,0))</f>
      </c>
      <c r="E78" s="4">
        <f>IF($A78="","",SUMIF('Ventes'!$B$2:$B$201,$A78,'Ventes'!$C$2:$C$201))</f>
      </c>
      <c r="F78" s="2">
        <f>IF($A78="","",$C78*$E78)</f>
      </c>
    </row>
    <row r="79">
      <c r="D79" s="2">
        <f>IF($A79="","",$C79*VLOOKUP($B79,'Ingrédients'!$A:$D,4,0))</f>
      </c>
      <c r="E79" s="4">
        <f>IF($A79="","",SUMIF('Ventes'!$B$2:$B$201,$A79,'Ventes'!$C$2:$C$201))</f>
      </c>
      <c r="F79" s="2">
        <f>IF($A79="","",$C79*$E79)</f>
      </c>
    </row>
    <row r="80">
      <c r="D80" s="2">
        <f>IF($A80="","",$C80*VLOOKUP($B80,'Ingrédients'!$A:$D,4,0))</f>
      </c>
      <c r="E80" s="4">
        <f>IF($A80="","",SUMIF('Ventes'!$B$2:$B$201,$A80,'Ventes'!$C$2:$C$201))</f>
      </c>
      <c r="F80" s="2">
        <f>IF($A80="","",$C80*$E80)</f>
      </c>
    </row>
    <row r="81">
      <c r="D81" s="2">
        <f>IF($A81="","",$C81*VLOOKUP($B81,'Ingrédients'!$A:$D,4,0))</f>
      </c>
      <c r="E81" s="4">
        <f>IF($A81="","",SUMIF('Ventes'!$B$2:$B$201,$A81,'Ventes'!$C$2:$C$201))</f>
      </c>
      <c r="F81" s="2">
        <f>IF($A81="","",$C81*$E81)</f>
      </c>
    </row>
    <row r="82">
      <c r="D82" s="2">
        <f>IF($A82="","",$C82*VLOOKUP($B82,'Ingrédients'!$A:$D,4,0))</f>
      </c>
      <c r="E82" s="4">
        <f>IF($A82="","",SUMIF('Ventes'!$B$2:$B$201,$A82,'Ventes'!$C$2:$C$201))</f>
      </c>
      <c r="F82" s="2">
        <f>IF($A82="","",$C82*$E82)</f>
      </c>
    </row>
    <row r="83">
      <c r="D83" s="2">
        <f>IF($A83="","",$C83*VLOOKUP($B83,'Ingrédients'!$A:$D,4,0))</f>
      </c>
      <c r="E83" s="4">
        <f>IF($A83="","",SUMIF('Ventes'!$B$2:$B$201,$A83,'Ventes'!$C$2:$C$201))</f>
      </c>
      <c r="F83" s="2">
        <f>IF($A83="","",$C83*$E83)</f>
      </c>
    </row>
    <row r="84">
      <c r="D84" s="2">
        <f>IF($A84="","",$C84*VLOOKUP($B84,'Ingrédients'!$A:$D,4,0))</f>
      </c>
      <c r="E84" s="4">
        <f>IF($A84="","",SUMIF('Ventes'!$B$2:$B$201,$A84,'Ventes'!$C$2:$C$201))</f>
      </c>
      <c r="F84" s="2">
        <f>IF($A84="","",$C84*$E84)</f>
      </c>
    </row>
    <row r="85">
      <c r="D85" s="2">
        <f>IF($A85="","",$C85*VLOOKUP($B85,'Ingrédients'!$A:$D,4,0))</f>
      </c>
      <c r="E85" s="4">
        <f>IF($A85="","",SUMIF('Ventes'!$B$2:$B$201,$A85,'Ventes'!$C$2:$C$201))</f>
      </c>
      <c r="F85" s="2">
        <f>IF($A85="","",$C85*$E85)</f>
      </c>
    </row>
    <row r="86">
      <c r="D86" s="2">
        <f>IF($A86="","",$C86*VLOOKUP($B86,'Ingrédients'!$A:$D,4,0))</f>
      </c>
      <c r="E86" s="4">
        <f>IF($A86="","",SUMIF('Ventes'!$B$2:$B$201,$A86,'Ventes'!$C$2:$C$201))</f>
      </c>
      <c r="F86" s="2">
        <f>IF($A86="","",$C86*$E86)</f>
      </c>
    </row>
    <row r="87">
      <c r="D87" s="2">
        <f>IF($A87="","",$C87*VLOOKUP($B87,'Ingrédients'!$A:$D,4,0))</f>
      </c>
      <c r="E87" s="4">
        <f>IF($A87="","",SUMIF('Ventes'!$B$2:$B$201,$A87,'Ventes'!$C$2:$C$201))</f>
      </c>
      <c r="F87" s="2">
        <f>IF($A87="","",$C87*$E87)</f>
      </c>
    </row>
    <row r="88">
      <c r="D88" s="2">
        <f>IF($A88="","",$C88*VLOOKUP($B88,'Ingrédients'!$A:$D,4,0))</f>
      </c>
      <c r="E88" s="4">
        <f>IF($A88="","",SUMIF('Ventes'!$B$2:$B$201,$A88,'Ventes'!$C$2:$C$201))</f>
      </c>
      <c r="F88" s="2">
        <f>IF($A88="","",$C88*$E88)</f>
      </c>
    </row>
    <row r="89">
      <c r="D89" s="2">
        <f>IF($A89="","",$C89*VLOOKUP($B89,'Ingrédients'!$A:$D,4,0))</f>
      </c>
      <c r="E89" s="4">
        <f>IF($A89="","",SUMIF('Ventes'!$B$2:$B$201,$A89,'Ventes'!$C$2:$C$201))</f>
      </c>
      <c r="F89" s="2">
        <f>IF($A89="","",$C89*$E89)</f>
      </c>
    </row>
    <row r="90">
      <c r="D90" s="2">
        <f>IF($A90="","",$C90*VLOOKUP($B90,'Ingrédients'!$A:$D,4,0))</f>
      </c>
      <c r="E90" s="4">
        <f>IF($A90="","",SUMIF('Ventes'!$B$2:$B$201,$A90,'Ventes'!$C$2:$C$201))</f>
      </c>
      <c r="F90" s="2">
        <f>IF($A90="","",$C90*$E90)</f>
      </c>
    </row>
    <row r="91">
      <c r="D91" s="2">
        <f>IF($A91="","",$C91*VLOOKUP($B91,'Ingrédients'!$A:$D,4,0))</f>
      </c>
      <c r="E91" s="4">
        <f>IF($A91="","",SUMIF('Ventes'!$B$2:$B$201,$A91,'Ventes'!$C$2:$C$201))</f>
      </c>
      <c r="F91" s="2">
        <f>IF($A91="","",$C91*$E91)</f>
      </c>
    </row>
    <row r="92">
      <c r="D92" s="2">
        <f>IF($A92="","",$C92*VLOOKUP($B92,'Ingrédients'!$A:$D,4,0))</f>
      </c>
      <c r="E92" s="4">
        <f>IF($A92="","",SUMIF('Ventes'!$B$2:$B$201,$A92,'Ventes'!$C$2:$C$201))</f>
      </c>
      <c r="F92" s="2">
        <f>IF($A92="","",$C92*$E92)</f>
      </c>
    </row>
    <row r="93">
      <c r="D93" s="2">
        <f>IF($A93="","",$C93*VLOOKUP($B93,'Ingrédients'!$A:$D,4,0))</f>
      </c>
      <c r="E93" s="4">
        <f>IF($A93="","",SUMIF('Ventes'!$B$2:$B$201,$A93,'Ventes'!$C$2:$C$201))</f>
      </c>
      <c r="F93" s="2">
        <f>IF($A93="","",$C93*$E93)</f>
      </c>
    </row>
    <row r="94">
      <c r="D94" s="2">
        <f>IF($A94="","",$C94*VLOOKUP($B94,'Ingrédients'!$A:$D,4,0))</f>
      </c>
      <c r="E94" s="4">
        <f>IF($A94="","",SUMIF('Ventes'!$B$2:$B$201,$A94,'Ventes'!$C$2:$C$201))</f>
      </c>
      <c r="F94" s="2">
        <f>IF($A94="","",$C94*$E94)</f>
      </c>
    </row>
    <row r="95">
      <c r="D95" s="2">
        <f>IF($A95="","",$C95*VLOOKUP($B95,'Ingrédients'!$A:$D,4,0))</f>
      </c>
      <c r="E95" s="4">
        <f>IF($A95="","",SUMIF('Ventes'!$B$2:$B$201,$A95,'Ventes'!$C$2:$C$201))</f>
      </c>
      <c r="F95" s="2">
        <f>IF($A95="","",$C95*$E95)</f>
      </c>
    </row>
    <row r="96">
      <c r="D96" s="2">
        <f>IF($A96="","",$C96*VLOOKUP($B96,'Ingrédients'!$A:$D,4,0))</f>
      </c>
      <c r="E96" s="4">
        <f>IF($A96="","",SUMIF('Ventes'!$B$2:$B$201,$A96,'Ventes'!$C$2:$C$201))</f>
      </c>
      <c r="F96" s="2">
        <f>IF($A96="","",$C96*$E96)</f>
      </c>
    </row>
    <row r="97">
      <c r="D97" s="2">
        <f>IF($A97="","",$C97*VLOOKUP($B97,'Ingrédients'!$A:$D,4,0))</f>
      </c>
      <c r="E97" s="4">
        <f>IF($A97="","",SUMIF('Ventes'!$B$2:$B$201,$A97,'Ventes'!$C$2:$C$201))</f>
      </c>
      <c r="F97" s="2">
        <f>IF($A97="","",$C97*$E97)</f>
      </c>
    </row>
    <row r="98">
      <c r="D98" s="2">
        <f>IF($A98="","",$C98*VLOOKUP($B98,'Ingrédients'!$A:$D,4,0))</f>
      </c>
      <c r="E98" s="4">
        <f>IF($A98="","",SUMIF('Ventes'!$B$2:$B$201,$A98,'Ventes'!$C$2:$C$201))</f>
      </c>
      <c r="F98" s="2">
        <f>IF($A98="","",$C98*$E98)</f>
      </c>
    </row>
    <row r="99">
      <c r="D99" s="2">
        <f>IF($A99="","",$C99*VLOOKUP($B99,'Ingrédients'!$A:$D,4,0))</f>
      </c>
      <c r="E99" s="4">
        <f>IF($A99="","",SUMIF('Ventes'!$B$2:$B$201,$A99,'Ventes'!$C$2:$C$201))</f>
      </c>
      <c r="F99" s="2">
        <f>IF($A99="","",$C99*$E99)</f>
      </c>
    </row>
    <row r="100">
      <c r="D100" s="2">
        <f>IF($A100="","",$C100*VLOOKUP($B100,'Ingrédients'!$A:$D,4,0))</f>
      </c>
      <c r="E100" s="4">
        <f>IF($A100="","",SUMIF('Ventes'!$B$2:$B$201,$A100,'Ventes'!$C$2:$C$201))</f>
      </c>
      <c r="F100" s="2">
        <f>IF($A100="","",$C100*$E100)</f>
      </c>
    </row>
    <row r="101">
      <c r="D101" s="2">
        <f>IF($A101="","",$C101*VLOOKUP($B101,'Ingrédients'!$A:$D,4,0))</f>
      </c>
      <c r="E101" s="4">
        <f>IF($A101="","",SUMIF('Ventes'!$B$2:$B$201,$A101,'Ventes'!$C$2:$C$201))</f>
      </c>
      <c r="F101" s="2">
        <f>IF($A101="","",$C101*$E101)</f>
      </c>
    </row>
    <row r="102">
      <c r="D102" s="2">
        <f>IF($A102="","",$C102*VLOOKUP($B102,'Ingrédients'!$A:$D,4,0))</f>
      </c>
      <c r="E102" s="4">
        <f>IF($A102="","",SUMIF('Ventes'!$B$2:$B$201,$A102,'Ventes'!$C$2:$C$201))</f>
      </c>
      <c r="F102" s="2">
        <f>IF($A102="","",$C102*$E102)</f>
      </c>
    </row>
    <row r="103">
      <c r="D103" s="2">
        <f>IF($A103="","",$C103*VLOOKUP($B103,'Ingrédients'!$A:$D,4,0))</f>
      </c>
      <c r="E103" s="4">
        <f>IF($A103="","",SUMIF('Ventes'!$B$2:$B$201,$A103,'Ventes'!$C$2:$C$201))</f>
      </c>
      <c r="F103" s="2">
        <f>IF($A103="","",$C103*$E103)</f>
      </c>
    </row>
    <row r="104">
      <c r="D104" s="2">
        <f>IF($A104="","",$C104*VLOOKUP($B104,'Ingrédients'!$A:$D,4,0))</f>
      </c>
      <c r="E104" s="4">
        <f>IF($A104="","",SUMIF('Ventes'!$B$2:$B$201,$A104,'Ventes'!$C$2:$C$201))</f>
      </c>
      <c r="F104" s="2">
        <f>IF($A104="","",$C104*$E104)</f>
      </c>
    </row>
    <row r="105">
      <c r="D105" s="2">
        <f>IF($A105="","",$C105*VLOOKUP($B105,'Ingrédients'!$A:$D,4,0))</f>
      </c>
      <c r="E105" s="4">
        <f>IF($A105="","",SUMIF('Ventes'!$B$2:$B$201,$A105,'Ventes'!$C$2:$C$201))</f>
      </c>
      <c r="F105" s="2">
        <f>IF($A105="","",$C105*$E105)</f>
      </c>
    </row>
    <row r="106">
      <c r="D106" s="2">
        <f>IF($A106="","",$C106*VLOOKUP($B106,'Ingrédients'!$A:$D,4,0))</f>
      </c>
      <c r="E106" s="4">
        <f>IF($A106="","",SUMIF('Ventes'!$B$2:$B$201,$A106,'Ventes'!$C$2:$C$201))</f>
      </c>
      <c r="F106" s="2">
        <f>IF($A106="","",$C106*$E106)</f>
      </c>
    </row>
    <row r="107">
      <c r="D107" s="2">
        <f>IF($A107="","",$C107*VLOOKUP($B107,'Ingrédients'!$A:$D,4,0))</f>
      </c>
      <c r="E107" s="4">
        <f>IF($A107="","",SUMIF('Ventes'!$B$2:$B$201,$A107,'Ventes'!$C$2:$C$201))</f>
      </c>
      <c r="F107" s="2">
        <f>IF($A107="","",$C107*$E107)</f>
      </c>
    </row>
    <row r="108">
      <c r="D108" s="2">
        <f>IF($A108="","",$C108*VLOOKUP($B108,'Ingrédients'!$A:$D,4,0))</f>
      </c>
      <c r="E108" s="4">
        <f>IF($A108="","",SUMIF('Ventes'!$B$2:$B$201,$A108,'Ventes'!$C$2:$C$201))</f>
      </c>
      <c r="F108" s="2">
        <f>IF($A108="","",$C108*$E108)</f>
      </c>
    </row>
    <row r="109">
      <c r="D109" s="2">
        <f>IF($A109="","",$C109*VLOOKUP($B109,'Ingrédients'!$A:$D,4,0))</f>
      </c>
      <c r="E109" s="4">
        <f>IF($A109="","",SUMIF('Ventes'!$B$2:$B$201,$A109,'Ventes'!$C$2:$C$201))</f>
      </c>
      <c r="F109" s="2">
        <f>IF($A109="","",$C109*$E109)</f>
      </c>
    </row>
    <row r="110">
      <c r="D110" s="2">
        <f>IF($A110="","",$C110*VLOOKUP($B110,'Ingrédients'!$A:$D,4,0))</f>
      </c>
      <c r="E110" s="4">
        <f>IF($A110="","",SUMIF('Ventes'!$B$2:$B$201,$A110,'Ventes'!$C$2:$C$201))</f>
      </c>
      <c r="F110" s="2">
        <f>IF($A110="","",$C110*$E110)</f>
      </c>
    </row>
    <row r="111">
      <c r="D111" s="2">
        <f>IF($A111="","",$C111*VLOOKUP($B111,'Ingrédients'!$A:$D,4,0))</f>
      </c>
      <c r="E111" s="4">
        <f>IF($A111="","",SUMIF('Ventes'!$B$2:$B$201,$A111,'Ventes'!$C$2:$C$201))</f>
      </c>
      <c r="F111" s="2">
        <f>IF($A111="","",$C111*$E111)</f>
      </c>
    </row>
    <row r="112">
      <c r="D112" s="2">
        <f>IF($A112="","",$C112*VLOOKUP($B112,'Ingrédients'!$A:$D,4,0))</f>
      </c>
      <c r="E112" s="4">
        <f>IF($A112="","",SUMIF('Ventes'!$B$2:$B$201,$A112,'Ventes'!$C$2:$C$201))</f>
      </c>
      <c r="F112" s="2">
        <f>IF($A112="","",$C112*$E112)</f>
      </c>
    </row>
    <row r="113">
      <c r="D113" s="2">
        <f>IF($A113="","",$C113*VLOOKUP($B113,'Ingrédients'!$A:$D,4,0))</f>
      </c>
      <c r="E113" s="4">
        <f>IF($A113="","",SUMIF('Ventes'!$B$2:$B$201,$A113,'Ventes'!$C$2:$C$201))</f>
      </c>
      <c r="F113" s="2">
        <f>IF($A113="","",$C113*$E113)</f>
      </c>
    </row>
    <row r="114">
      <c r="D114" s="2">
        <f>IF($A114="","",$C114*VLOOKUP($B114,'Ingrédients'!$A:$D,4,0))</f>
      </c>
      <c r="E114" s="4">
        <f>IF($A114="","",SUMIF('Ventes'!$B$2:$B$201,$A114,'Ventes'!$C$2:$C$201))</f>
      </c>
      <c r="F114" s="2">
        <f>IF($A114="","",$C114*$E114)</f>
      </c>
    </row>
    <row r="115">
      <c r="D115" s="2">
        <f>IF($A115="","",$C115*VLOOKUP($B115,'Ingrédients'!$A:$D,4,0))</f>
      </c>
      <c r="E115" s="4">
        <f>IF($A115="","",SUMIF('Ventes'!$B$2:$B$201,$A115,'Ventes'!$C$2:$C$201))</f>
      </c>
      <c r="F115" s="2">
        <f>IF($A115="","",$C115*$E115)</f>
      </c>
    </row>
    <row r="116">
      <c r="D116" s="2">
        <f>IF($A116="","",$C116*VLOOKUP($B116,'Ingrédients'!$A:$D,4,0))</f>
      </c>
      <c r="E116" s="4">
        <f>IF($A116="","",SUMIF('Ventes'!$B$2:$B$201,$A116,'Ventes'!$C$2:$C$201))</f>
      </c>
      <c r="F116" s="2">
        <f>IF($A116="","",$C116*$E116)</f>
      </c>
    </row>
    <row r="117">
      <c r="D117" s="2">
        <f>IF($A117="","",$C117*VLOOKUP($B117,'Ingrédients'!$A:$D,4,0))</f>
      </c>
      <c r="E117" s="4">
        <f>IF($A117="","",SUMIF('Ventes'!$B$2:$B$201,$A117,'Ventes'!$C$2:$C$201))</f>
      </c>
      <c r="F117" s="2">
        <f>IF($A117="","",$C117*$E117)</f>
      </c>
    </row>
    <row r="118">
      <c r="D118" s="2">
        <f>IF($A118="","",$C118*VLOOKUP($B118,'Ingrédients'!$A:$D,4,0))</f>
      </c>
      <c r="E118" s="4">
        <f>IF($A118="","",SUMIF('Ventes'!$B$2:$B$201,$A118,'Ventes'!$C$2:$C$201))</f>
      </c>
      <c r="F118" s="2">
        <f>IF($A118="","",$C118*$E118)</f>
      </c>
    </row>
    <row r="119">
      <c r="D119" s="2">
        <f>IF($A119="","",$C119*VLOOKUP($B119,'Ingrédients'!$A:$D,4,0))</f>
      </c>
      <c r="E119" s="4">
        <f>IF($A119="","",SUMIF('Ventes'!$B$2:$B$201,$A119,'Ventes'!$C$2:$C$201))</f>
      </c>
      <c r="F119" s="2">
        <f>IF($A119="","",$C119*$E119)</f>
      </c>
    </row>
    <row r="120">
      <c r="D120" s="2">
        <f>IF($A120="","",$C120*VLOOKUP($B120,'Ingrédients'!$A:$D,4,0))</f>
      </c>
      <c r="E120" s="4">
        <f>IF($A120="","",SUMIF('Ventes'!$B$2:$B$201,$A120,'Ventes'!$C$2:$C$201))</f>
      </c>
      <c r="F120" s="2">
        <f>IF($A120="","",$C120*$E120)</f>
      </c>
    </row>
    <row r="121">
      <c r="D121" s="2">
        <f>IF($A121="","",$C121*VLOOKUP($B121,'Ingrédients'!$A:$D,4,0))</f>
      </c>
      <c r="E121" s="4">
        <f>IF($A121="","",SUMIF('Ventes'!$B$2:$B$201,$A121,'Ventes'!$C$2:$C$201))</f>
      </c>
      <c r="F121" s="2">
        <f>IF($A121="","",$C121*$E121)</f>
      </c>
    </row>
  </sheetData>
  <autoFilter ref="A1:F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9" customWidth="1"/>
    <col min="2" max="2" width="22" customWidth="1"/>
    <col min="3" max="3" width="13" customWidth="1"/>
    <col min="4" max="4" width="14" customWidth="1"/>
    <col min="5" max="5" width="13" customWidth="1"/>
    <col min="6" max="6" width="13" customWidth="1"/>
    <col min="7" max="7" width="15" customWidth="1"/>
    <col min="8" max="8" width="17" customWidth="1"/>
    <col min="9" max="9" width="15" customWidth="1"/>
  </cols>
  <sheetData>
    <row r="1">
      <c r="A1" s="1" t="inlineStr">
        <is>
          <t>Code</t>
        </is>
      </c>
      <c r="B1" s="1" t="inlineStr">
        <is>
          <t>Plat</t>
        </is>
      </c>
      <c r="C1" s="1" t="inlineStr">
        <is>
          <t>Prix de vente</t>
        </is>
      </c>
      <c r="D1" s="1" t="inlineStr">
        <is>
          <t>Coût matière</t>
        </is>
      </c>
      <c r="E1" s="1" t="inlineStr">
        <is>
          <t>Food cost %</t>
        </is>
      </c>
      <c r="F1" s="1" t="inlineStr">
        <is>
          <t>Marge brute</t>
        </is>
      </c>
      <c r="G1" s="1" t="inlineStr">
        <is>
          <t>Portions vendues</t>
        </is>
      </c>
      <c r="H1" s="1" t="inlineStr">
        <is>
          <t>Chiffre d'affaires</t>
        </is>
      </c>
      <c r="I1" s="1" t="inlineStr">
        <is>
          <t>Marge totale</t>
        </is>
      </c>
    </row>
    <row r="2">
      <c r="A2" t="inlineStr">
        <is>
          <t>PL-01</t>
        </is>
      </c>
      <c r="B2" t="inlineStr">
        <is>
          <t>Tacos poulet</t>
        </is>
      </c>
      <c r="C2" s="2">
        <v>35.0</v>
      </c>
      <c r="D2" s="2">
        <f>IF($A2="","",SUMIF('Fiches techniques'!$A$2:$A$121,$A2,'Fiches techniques'!$D$2:$D$121))</f>
      </c>
      <c r="E2">
        <f>IF($A2="","",IF($C2=0,"",$D2/$C2))</f>
      </c>
      <c r="F2" s="2">
        <f>IF($A2="","",$C2-$D2)</f>
      </c>
      <c r="G2" s="4">
        <f>IF($A2="","",SUMIF('Ventes'!$B$2:$B$201,$A2,'Ventes'!$C$2:$C$201))</f>
      </c>
      <c r="H2" s="2">
        <f>IF($A2="","",$G2*$C2)</f>
      </c>
      <c r="I2" s="2">
        <f>IF($A2="","",$G2*$F2)</f>
      </c>
    </row>
    <row r="3">
      <c r="A3" t="inlineStr">
        <is>
          <t>PL-02</t>
        </is>
      </c>
      <c r="B3" t="inlineStr">
        <is>
          <t>Burger viande</t>
        </is>
      </c>
      <c r="C3" s="2">
        <v>30.0</v>
      </c>
      <c r="D3" s="2">
        <f>IF($A3="","",SUMIF('Fiches techniques'!$A$2:$A$121,$A3,'Fiches techniques'!$D$2:$D$121))</f>
      </c>
      <c r="E3">
        <f>IF($A3="","",IF($C3=0,"",$D3/$C3))</f>
      </c>
      <c r="F3" s="2">
        <f>IF($A3="","",$C3-$D3)</f>
      </c>
      <c r="G3" s="4">
        <f>IF($A3="","",SUMIF('Ventes'!$B$2:$B$201,$A3,'Ventes'!$C$2:$C$201))</f>
      </c>
      <c r="H3" s="2">
        <f>IF($A3="","",$G3*$C3)</f>
      </c>
      <c r="I3" s="2">
        <f>IF($A3="","",$G3*$F3)</f>
      </c>
    </row>
    <row r="4">
      <c r="A4" t="inlineStr">
        <is>
          <t>PL-03</t>
        </is>
      </c>
      <c r="B4" t="inlineStr">
        <is>
          <t>Panini fromage</t>
        </is>
      </c>
      <c r="C4" s="2">
        <v>22.0</v>
      </c>
      <c r="D4" s="2">
        <f>IF($A4="","",SUMIF('Fiches techniques'!$A$2:$A$121,$A4,'Fiches techniques'!$D$2:$D$121))</f>
      </c>
      <c r="E4">
        <f>IF($A4="","",IF($C4=0,"",$D4/$C4))</f>
      </c>
      <c r="F4" s="2">
        <f>IF($A4="","",$C4-$D4)</f>
      </c>
      <c r="G4" s="4">
        <f>IF($A4="","",SUMIF('Ventes'!$B$2:$B$201,$A4,'Ventes'!$C$2:$C$201))</f>
      </c>
      <c r="H4" s="2">
        <f>IF($A4="","",$G4*$C4)</f>
      </c>
      <c r="I4" s="2">
        <f>IF($A4="","",$G4*$F4)</f>
      </c>
    </row>
    <row r="5">
      <c r="A5" t="inlineStr">
        <is>
          <t>PL-04</t>
        </is>
      </c>
      <c r="B5" t="inlineStr">
        <is>
          <t>Frites</t>
        </is>
      </c>
      <c r="C5" s="2">
        <v>12.0</v>
      </c>
      <c r="D5" s="2">
        <f>IF($A5="","",SUMIF('Fiches techniques'!$A$2:$A$121,$A5,'Fiches techniques'!$D$2:$D$121))</f>
      </c>
      <c r="E5">
        <f>IF($A5="","",IF($C5=0,"",$D5/$C5))</f>
      </c>
      <c r="F5" s="2">
        <f>IF($A5="","",$C5-$D5)</f>
      </c>
      <c r="G5" s="4">
        <f>IF($A5="","",SUMIF('Ventes'!$B$2:$B$201,$A5,'Ventes'!$C$2:$C$201))</f>
      </c>
      <c r="H5" s="2">
        <f>IF($A5="","",$G5*$C5)</f>
      </c>
      <c r="I5" s="2">
        <f>IF($A5="","",$G5*$F5)</f>
      </c>
    </row>
    <row r="6">
      <c r="A6" t="inlineStr">
        <is>
          <t>PL-05</t>
        </is>
      </c>
      <c r="B6" t="inlineStr">
        <is>
          <t>Sandwich poulet</t>
        </is>
      </c>
      <c r="C6" s="2">
        <v>25.0</v>
      </c>
      <c r="D6" s="2">
        <f>IF($A6="","",SUMIF('Fiches techniques'!$A$2:$A$121,$A6,'Fiches techniques'!$D$2:$D$121))</f>
      </c>
      <c r="E6">
        <f>IF($A6="","",IF($C6=0,"",$D6/$C6))</f>
      </c>
      <c r="F6" s="2">
        <f>IF($A6="","",$C6-$D6)</f>
      </c>
      <c r="G6" s="4">
        <f>IF($A6="","",SUMIF('Ventes'!$B$2:$B$201,$A6,'Ventes'!$C$2:$C$201))</f>
      </c>
      <c r="H6" s="2">
        <f>IF($A6="","",$G6*$C6)</f>
      </c>
      <c r="I6" s="2">
        <f>IF($A6="","",$G6*$F6)</f>
      </c>
    </row>
    <row r="7">
      <c r="D7" s="2">
        <f>IF($A7="","",SUMIF('Fiches techniques'!$A$2:$A$121,$A7,'Fiches techniques'!$D$2:$D$121))</f>
      </c>
      <c r="E7">
        <f>IF($A7="","",IF($C7=0,"",$D7/$C7))</f>
      </c>
      <c r="F7" s="2">
        <f>IF($A7="","",$C7-$D7)</f>
      </c>
      <c r="G7" s="4">
        <f>IF($A7="","",SUMIF('Ventes'!$B$2:$B$201,$A7,'Ventes'!$C$2:$C$201))</f>
      </c>
      <c r="H7" s="2">
        <f>IF($A7="","",$G7*$C7)</f>
      </c>
      <c r="I7" s="2">
        <f>IF($A7="","",$G7*$F7)</f>
      </c>
    </row>
    <row r="8">
      <c r="D8" s="2">
        <f>IF($A8="","",SUMIF('Fiches techniques'!$A$2:$A$121,$A8,'Fiches techniques'!$D$2:$D$121))</f>
      </c>
      <c r="E8">
        <f>IF($A8="","",IF($C8=0,"",$D8/$C8))</f>
      </c>
      <c r="F8" s="2">
        <f>IF($A8="","",$C8-$D8)</f>
      </c>
      <c r="G8" s="4">
        <f>IF($A8="","",SUMIF('Ventes'!$B$2:$B$201,$A8,'Ventes'!$C$2:$C$201))</f>
      </c>
      <c r="H8" s="2">
        <f>IF($A8="","",$G8*$C8)</f>
      </c>
      <c r="I8" s="2">
        <f>IF($A8="","",$G8*$F8)</f>
      </c>
    </row>
    <row r="9">
      <c r="D9" s="2">
        <f>IF($A9="","",SUMIF('Fiches techniques'!$A$2:$A$121,$A9,'Fiches techniques'!$D$2:$D$121))</f>
      </c>
      <c r="E9">
        <f>IF($A9="","",IF($C9=0,"",$D9/$C9))</f>
      </c>
      <c r="F9" s="2">
        <f>IF($A9="","",$C9-$D9)</f>
      </c>
      <c r="G9" s="4">
        <f>IF($A9="","",SUMIF('Ventes'!$B$2:$B$201,$A9,'Ventes'!$C$2:$C$201))</f>
      </c>
      <c r="H9" s="2">
        <f>IF($A9="","",$G9*$C9)</f>
      </c>
      <c r="I9" s="2">
        <f>IF($A9="","",$G9*$F9)</f>
      </c>
    </row>
    <row r="10">
      <c r="D10" s="2">
        <f>IF($A10="","",SUMIF('Fiches techniques'!$A$2:$A$121,$A10,'Fiches techniques'!$D$2:$D$121))</f>
      </c>
      <c r="E10">
        <f>IF($A10="","",IF($C10=0,"",$D10/$C10))</f>
      </c>
      <c r="F10" s="2">
        <f>IF($A10="","",$C10-$D10)</f>
      </c>
      <c r="G10" s="4">
        <f>IF($A10="","",SUMIF('Ventes'!$B$2:$B$201,$A10,'Ventes'!$C$2:$C$201))</f>
      </c>
      <c r="H10" s="2">
        <f>IF($A10="","",$G10*$C10)</f>
      </c>
      <c r="I10" s="2">
        <f>IF($A10="","",$G10*$F10)</f>
      </c>
    </row>
    <row r="11">
      <c r="D11" s="2">
        <f>IF($A11="","",SUMIF('Fiches techniques'!$A$2:$A$121,$A11,'Fiches techniques'!$D$2:$D$121))</f>
      </c>
      <c r="E11">
        <f>IF($A11="","",IF($C11=0,"",$D11/$C11))</f>
      </c>
      <c r="F11" s="2">
        <f>IF($A11="","",$C11-$D11)</f>
      </c>
      <c r="G11" s="4">
        <f>IF($A11="","",SUMIF('Ventes'!$B$2:$B$201,$A11,'Ventes'!$C$2:$C$201))</f>
      </c>
      <c r="H11" s="2">
        <f>IF($A11="","",$G11*$C11)</f>
      </c>
      <c r="I11" s="2">
        <f>IF($A11="","",$G11*$F11)</f>
      </c>
    </row>
    <row r="12">
      <c r="D12" s="2">
        <f>IF($A12="","",SUMIF('Fiches techniques'!$A$2:$A$121,$A12,'Fiches techniques'!$D$2:$D$121))</f>
      </c>
      <c r="E12">
        <f>IF($A12="","",IF($C12=0,"",$D12/$C12))</f>
      </c>
      <c r="F12" s="2">
        <f>IF($A12="","",$C12-$D12)</f>
      </c>
      <c r="G12" s="4">
        <f>IF($A12="","",SUMIF('Ventes'!$B$2:$B$201,$A12,'Ventes'!$C$2:$C$201))</f>
      </c>
      <c r="H12" s="2">
        <f>IF($A12="","",$G12*$C12)</f>
      </c>
      <c r="I12" s="2">
        <f>IF($A12="","",$G12*$F12)</f>
      </c>
    </row>
    <row r="13">
      <c r="D13" s="2">
        <f>IF($A13="","",SUMIF('Fiches techniques'!$A$2:$A$121,$A13,'Fiches techniques'!$D$2:$D$121))</f>
      </c>
      <c r="E13">
        <f>IF($A13="","",IF($C13=0,"",$D13/$C13))</f>
      </c>
      <c r="F13" s="2">
        <f>IF($A13="","",$C13-$D13)</f>
      </c>
      <c r="G13" s="4">
        <f>IF($A13="","",SUMIF('Ventes'!$B$2:$B$201,$A13,'Ventes'!$C$2:$C$201))</f>
      </c>
      <c r="H13" s="2">
        <f>IF($A13="","",$G13*$C13)</f>
      </c>
      <c r="I13" s="2">
        <f>IF($A13="","",$G13*$F13)</f>
      </c>
    </row>
    <row r="14">
      <c r="D14" s="2">
        <f>IF($A14="","",SUMIF('Fiches techniques'!$A$2:$A$121,$A14,'Fiches techniques'!$D$2:$D$121))</f>
      </c>
      <c r="E14">
        <f>IF($A14="","",IF($C14=0,"",$D14/$C14))</f>
      </c>
      <c r="F14" s="2">
        <f>IF($A14="","",$C14-$D14)</f>
      </c>
      <c r="G14" s="4">
        <f>IF($A14="","",SUMIF('Ventes'!$B$2:$B$201,$A14,'Ventes'!$C$2:$C$201))</f>
      </c>
      <c r="H14" s="2">
        <f>IF($A14="","",$G14*$C14)</f>
      </c>
      <c r="I14" s="2">
        <f>IF($A14="","",$G14*$F14)</f>
      </c>
    </row>
    <row r="15">
      <c r="D15" s="2">
        <f>IF($A15="","",SUMIF('Fiches techniques'!$A$2:$A$121,$A15,'Fiches techniques'!$D$2:$D$121))</f>
      </c>
      <c r="E15">
        <f>IF($A15="","",IF($C15=0,"",$D15/$C15))</f>
      </c>
      <c r="F15" s="2">
        <f>IF($A15="","",$C15-$D15)</f>
      </c>
      <c r="G15" s="4">
        <f>IF($A15="","",SUMIF('Ventes'!$B$2:$B$201,$A15,'Ventes'!$C$2:$C$201))</f>
      </c>
      <c r="H15" s="2">
        <f>IF($A15="","",$G15*$C15)</f>
      </c>
      <c r="I15" s="2">
        <f>IF($A15="","",$G15*$F15)</f>
      </c>
    </row>
    <row r="16">
      <c r="D16" s="2">
        <f>IF($A16="","",SUMIF('Fiches techniques'!$A$2:$A$121,$A16,'Fiches techniques'!$D$2:$D$121))</f>
      </c>
      <c r="E16">
        <f>IF($A16="","",IF($C16=0,"",$D16/$C16))</f>
      </c>
      <c r="F16" s="2">
        <f>IF($A16="","",$C16-$D16)</f>
      </c>
      <c r="G16" s="4">
        <f>IF($A16="","",SUMIF('Ventes'!$B$2:$B$201,$A16,'Ventes'!$C$2:$C$201))</f>
      </c>
      <c r="H16" s="2">
        <f>IF($A16="","",$G16*$C16)</f>
      </c>
      <c r="I16" s="2">
        <f>IF($A16="","",$G16*$F16)</f>
      </c>
    </row>
    <row r="17">
      <c r="D17" s="2">
        <f>IF($A17="","",SUMIF('Fiches techniques'!$A$2:$A$121,$A17,'Fiches techniques'!$D$2:$D$121))</f>
      </c>
      <c r="E17">
        <f>IF($A17="","",IF($C17=0,"",$D17/$C17))</f>
      </c>
      <c r="F17" s="2">
        <f>IF($A17="","",$C17-$D17)</f>
      </c>
      <c r="G17" s="4">
        <f>IF($A17="","",SUMIF('Ventes'!$B$2:$B$201,$A17,'Ventes'!$C$2:$C$201))</f>
      </c>
      <c r="H17" s="2">
        <f>IF($A17="","",$G17*$C17)</f>
      </c>
      <c r="I17" s="2">
        <f>IF($A17="","",$G17*$F17)</f>
      </c>
    </row>
    <row r="18">
      <c r="D18" s="2">
        <f>IF($A18="","",SUMIF('Fiches techniques'!$A$2:$A$121,$A18,'Fiches techniques'!$D$2:$D$121))</f>
      </c>
      <c r="E18">
        <f>IF($A18="","",IF($C18=0,"",$D18/$C18))</f>
      </c>
      <c r="F18" s="2">
        <f>IF($A18="","",$C18-$D18)</f>
      </c>
      <c r="G18" s="4">
        <f>IF($A18="","",SUMIF('Ventes'!$B$2:$B$201,$A18,'Ventes'!$C$2:$C$201))</f>
      </c>
      <c r="H18" s="2">
        <f>IF($A18="","",$G18*$C18)</f>
      </c>
      <c r="I18" s="2">
        <f>IF($A18="","",$G18*$F18)</f>
      </c>
    </row>
    <row r="19">
      <c r="D19" s="2">
        <f>IF($A19="","",SUMIF('Fiches techniques'!$A$2:$A$121,$A19,'Fiches techniques'!$D$2:$D$121))</f>
      </c>
      <c r="E19">
        <f>IF($A19="","",IF($C19=0,"",$D19/$C19))</f>
      </c>
      <c r="F19" s="2">
        <f>IF($A19="","",$C19-$D19)</f>
      </c>
      <c r="G19" s="4">
        <f>IF($A19="","",SUMIF('Ventes'!$B$2:$B$201,$A19,'Ventes'!$C$2:$C$201))</f>
      </c>
      <c r="H19" s="2">
        <f>IF($A19="","",$G19*$C19)</f>
      </c>
      <c r="I19" s="2">
        <f>IF($A19="","",$G19*$F19)</f>
      </c>
    </row>
    <row r="20">
      <c r="D20" s="2">
        <f>IF($A20="","",SUMIF('Fiches techniques'!$A$2:$A$121,$A20,'Fiches techniques'!$D$2:$D$121))</f>
      </c>
      <c r="E20">
        <f>IF($A20="","",IF($C20=0,"",$D20/$C20))</f>
      </c>
      <c r="F20" s="2">
        <f>IF($A20="","",$C20-$D20)</f>
      </c>
      <c r="G20" s="4">
        <f>IF($A20="","",SUMIF('Ventes'!$B$2:$B$201,$A20,'Ventes'!$C$2:$C$201))</f>
      </c>
      <c r="H20" s="2">
        <f>IF($A20="","",$G20*$C20)</f>
      </c>
      <c r="I20" s="2">
        <f>IF($A20="","",$G20*$F20)</f>
      </c>
    </row>
    <row r="21">
      <c r="D21" s="2">
        <f>IF($A21="","",SUMIF('Fiches techniques'!$A$2:$A$121,$A21,'Fiches techniques'!$D$2:$D$121))</f>
      </c>
      <c r="E21">
        <f>IF($A21="","",IF($C21=0,"",$D21/$C21))</f>
      </c>
      <c r="F21" s="2">
        <f>IF($A21="","",$C21-$D21)</f>
      </c>
      <c r="G21" s="4">
        <f>IF($A21="","",SUMIF('Ventes'!$B$2:$B$201,$A21,'Ventes'!$C$2:$C$201))</f>
      </c>
      <c r="H21" s="2">
        <f>IF($A21="","",$G21*$C21)</f>
      </c>
      <c r="I21" s="2">
        <f>IF($A21="","",$G21*$F21)</f>
      </c>
    </row>
    <row r="22">
      <c r="D22" s="2">
        <f>IF($A22="","",SUMIF('Fiches techniques'!$A$2:$A$121,$A22,'Fiches techniques'!$D$2:$D$121))</f>
      </c>
      <c r="E22">
        <f>IF($A22="","",IF($C22=0,"",$D22/$C22))</f>
      </c>
      <c r="F22" s="2">
        <f>IF($A22="","",$C22-$D22)</f>
      </c>
      <c r="G22" s="4">
        <f>IF($A22="","",SUMIF('Ventes'!$B$2:$B$201,$A22,'Ventes'!$C$2:$C$201))</f>
      </c>
      <c r="H22" s="2">
        <f>IF($A22="","",$G22*$C22)</f>
      </c>
      <c r="I22" s="2">
        <f>IF($A22="","",$G22*$F22)</f>
      </c>
    </row>
    <row r="23">
      <c r="D23" s="2">
        <f>IF($A23="","",SUMIF('Fiches techniques'!$A$2:$A$121,$A23,'Fiches techniques'!$D$2:$D$121))</f>
      </c>
      <c r="E23">
        <f>IF($A23="","",IF($C23=0,"",$D23/$C23))</f>
      </c>
      <c r="F23" s="2">
        <f>IF($A23="","",$C23-$D23)</f>
      </c>
      <c r="G23" s="4">
        <f>IF($A23="","",SUMIF('Ventes'!$B$2:$B$201,$A23,'Ventes'!$C$2:$C$201))</f>
      </c>
      <c r="H23" s="2">
        <f>IF($A23="","",$G23*$C23)</f>
      </c>
      <c r="I23" s="2">
        <f>IF($A23="","",$G23*$F23)</f>
      </c>
    </row>
    <row r="24">
      <c r="D24" s="2">
        <f>IF($A24="","",SUMIF('Fiches techniques'!$A$2:$A$121,$A24,'Fiches techniques'!$D$2:$D$121))</f>
      </c>
      <c r="E24">
        <f>IF($A24="","",IF($C24=0,"",$D24/$C24))</f>
      </c>
      <c r="F24" s="2">
        <f>IF($A24="","",$C24-$D24)</f>
      </c>
      <c r="G24" s="4">
        <f>IF($A24="","",SUMIF('Ventes'!$B$2:$B$201,$A24,'Ventes'!$C$2:$C$201))</f>
      </c>
      <c r="H24" s="2">
        <f>IF($A24="","",$G24*$C24)</f>
      </c>
      <c r="I24" s="2">
        <f>IF($A24="","",$G24*$F24)</f>
      </c>
    </row>
    <row r="25">
      <c r="D25" s="2">
        <f>IF($A25="","",SUMIF('Fiches techniques'!$A$2:$A$121,$A25,'Fiches techniques'!$D$2:$D$121))</f>
      </c>
      <c r="E25">
        <f>IF($A25="","",IF($C25=0,"",$D25/$C25))</f>
      </c>
      <c r="F25" s="2">
        <f>IF($A25="","",$C25-$D25)</f>
      </c>
      <c r="G25" s="4">
        <f>IF($A25="","",SUMIF('Ventes'!$B$2:$B$201,$A25,'Ventes'!$C$2:$C$201))</f>
      </c>
      <c r="H25" s="2">
        <f>IF($A25="","",$G25*$C25)</f>
      </c>
      <c r="I25" s="2">
        <f>IF($A25="","",$G25*$F25)</f>
      </c>
    </row>
    <row r="26">
      <c r="D26" s="2">
        <f>IF($A26="","",SUMIF('Fiches techniques'!$A$2:$A$121,$A26,'Fiches techniques'!$D$2:$D$121))</f>
      </c>
      <c r="E26">
        <f>IF($A26="","",IF($C26=0,"",$D26/$C26))</f>
      </c>
      <c r="F26" s="2">
        <f>IF($A26="","",$C26-$D26)</f>
      </c>
      <c r="G26" s="4">
        <f>IF($A26="","",SUMIF('Ventes'!$B$2:$B$201,$A26,'Ventes'!$C$2:$C$201))</f>
      </c>
      <c r="H26" s="2">
        <f>IF($A26="","",$G26*$C26)</f>
      </c>
      <c r="I26" s="2">
        <f>IF($A26="","",$G26*$F26)</f>
      </c>
    </row>
    <row r="27">
      <c r="D27" s="2">
        <f>IF($A27="","",SUMIF('Fiches techniques'!$A$2:$A$121,$A27,'Fiches techniques'!$D$2:$D$121))</f>
      </c>
      <c r="E27">
        <f>IF($A27="","",IF($C27=0,"",$D27/$C27))</f>
      </c>
      <c r="F27" s="2">
        <f>IF($A27="","",$C27-$D27)</f>
      </c>
      <c r="G27" s="4">
        <f>IF($A27="","",SUMIF('Ventes'!$B$2:$B$201,$A27,'Ventes'!$C$2:$C$201))</f>
      </c>
      <c r="H27" s="2">
        <f>IF($A27="","",$G27*$C27)</f>
      </c>
      <c r="I27" s="2">
        <f>IF($A27="","",$G27*$F27)</f>
      </c>
    </row>
    <row r="28">
      <c r="D28" s="2">
        <f>IF($A28="","",SUMIF('Fiches techniques'!$A$2:$A$121,$A28,'Fiches techniques'!$D$2:$D$121))</f>
      </c>
      <c r="E28">
        <f>IF($A28="","",IF($C28=0,"",$D28/$C28))</f>
      </c>
      <c r="F28" s="2">
        <f>IF($A28="","",$C28-$D28)</f>
      </c>
      <c r="G28" s="4">
        <f>IF($A28="","",SUMIF('Ventes'!$B$2:$B$201,$A28,'Ventes'!$C$2:$C$201))</f>
      </c>
      <c r="H28" s="2">
        <f>IF($A28="","",$G28*$C28)</f>
      </c>
      <c r="I28" s="2">
        <f>IF($A28="","",$G28*$F28)</f>
      </c>
    </row>
    <row r="29">
      <c r="D29" s="2">
        <f>IF($A29="","",SUMIF('Fiches techniques'!$A$2:$A$121,$A29,'Fiches techniques'!$D$2:$D$121))</f>
      </c>
      <c r="E29">
        <f>IF($A29="","",IF($C29=0,"",$D29/$C29))</f>
      </c>
      <c r="F29" s="2">
        <f>IF($A29="","",$C29-$D29)</f>
      </c>
      <c r="G29" s="4">
        <f>IF($A29="","",SUMIF('Ventes'!$B$2:$B$201,$A29,'Ventes'!$C$2:$C$201))</f>
      </c>
      <c r="H29" s="2">
        <f>IF($A29="","",$G29*$C29)</f>
      </c>
      <c r="I29" s="2">
        <f>IF($A29="","",$G29*$F29)</f>
      </c>
    </row>
    <row r="30">
      <c r="D30" s="2">
        <f>IF($A30="","",SUMIF('Fiches techniques'!$A$2:$A$121,$A30,'Fiches techniques'!$D$2:$D$121))</f>
      </c>
      <c r="E30">
        <f>IF($A30="","",IF($C30=0,"",$D30/$C30))</f>
      </c>
      <c r="F30" s="2">
        <f>IF($A30="","",$C30-$D30)</f>
      </c>
      <c r="G30" s="4">
        <f>IF($A30="","",SUMIF('Ventes'!$B$2:$B$201,$A30,'Ventes'!$C$2:$C$201))</f>
      </c>
      <c r="H30" s="2">
        <f>IF($A30="","",$G30*$C30)</f>
      </c>
      <c r="I30" s="2">
        <f>IF($A30="","",$G30*$F30)</f>
      </c>
    </row>
    <row r="31">
      <c r="D31" s="2">
        <f>IF($A31="","",SUMIF('Fiches techniques'!$A$2:$A$121,$A31,'Fiches techniques'!$D$2:$D$121))</f>
      </c>
      <c r="E31">
        <f>IF($A31="","",IF($C31=0,"",$D31/$C31))</f>
      </c>
      <c r="F31" s="2">
        <f>IF($A31="","",$C31-$D31)</f>
      </c>
      <c r="G31" s="4">
        <f>IF($A31="","",SUMIF('Ventes'!$B$2:$B$201,$A31,'Ventes'!$C$2:$C$201))</f>
      </c>
      <c r="H31" s="2">
        <f>IF($A31="","",$G31*$C31)</f>
      </c>
      <c r="I31" s="2">
        <f>IF($A31="","",$G31*$F31)</f>
      </c>
    </row>
  </sheetData>
  <autoFilter ref="A1:I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0" customWidth="1"/>
    <col min="3" max="3" width="11" customWidth="1"/>
    <col min="4" max="4" width="18" customWidth="1"/>
  </cols>
  <sheetData>
    <row r="1">
      <c r="A1" s="1" t="inlineStr">
        <is>
          <t>Date</t>
        </is>
      </c>
      <c r="B1" s="1" t="inlineStr">
        <is>
          <t>Plat</t>
        </is>
      </c>
      <c r="C1" s="1" t="inlineStr">
        <is>
          <t>Portions</t>
        </is>
      </c>
      <c r="D1" s="1" t="inlineStr">
        <is>
          <t>Chiffre d'affaires</t>
        </is>
      </c>
    </row>
    <row r="2">
      <c r="A2" s="3">
        <v>46225</v>
      </c>
      <c r="B2" t="inlineStr">
        <is>
          <t>PL-01</t>
        </is>
      </c>
      <c r="C2" s="4">
        <v>42</v>
      </c>
      <c r="D2" s="2">
        <f>IF($B2="","",$C2*VLOOKUP($B2,'Plats'!$A:$C,3,0))</f>
      </c>
    </row>
    <row r="3">
      <c r="A3" s="3">
        <v>46225</v>
      </c>
      <c r="B3" t="inlineStr">
        <is>
          <t>PL-02</t>
        </is>
      </c>
      <c r="C3" s="4">
        <v>28</v>
      </c>
      <c r="D3" s="2">
        <f>IF($B3="","",$C3*VLOOKUP($B3,'Plats'!$A:$C,3,0))</f>
      </c>
    </row>
    <row r="4">
      <c r="A4" s="3">
        <v>46225</v>
      </c>
      <c r="B4" t="inlineStr">
        <is>
          <t>PL-03</t>
        </is>
      </c>
      <c r="C4" s="4">
        <v>16</v>
      </c>
      <c r="D4" s="2">
        <f>IF($B4="","",$C4*VLOOKUP($B4,'Plats'!$A:$C,3,0))</f>
      </c>
    </row>
    <row r="5">
      <c r="A5" s="3">
        <v>46225</v>
      </c>
      <c r="B5" t="inlineStr">
        <is>
          <t>PL-04</t>
        </is>
      </c>
      <c r="C5" s="4">
        <v>55</v>
      </c>
      <c r="D5" s="2">
        <f>IF($B5="","",$C5*VLOOKUP($B5,'Plats'!$A:$C,3,0))</f>
      </c>
    </row>
    <row r="6">
      <c r="A6" s="3">
        <v>46225</v>
      </c>
      <c r="B6" t="inlineStr">
        <is>
          <t>PL-05</t>
        </is>
      </c>
      <c r="C6" s="4">
        <v>21</v>
      </c>
      <c r="D6" s="2">
        <f>IF($B6="","",$C6*VLOOKUP($B6,'Plats'!$A:$C,3,0))</f>
      </c>
    </row>
    <row r="7">
      <c r="A7" s="3">
        <v>46226</v>
      </c>
      <c r="B7" t="inlineStr">
        <is>
          <t>PL-01</t>
        </is>
      </c>
      <c r="C7" s="4">
        <v>38</v>
      </c>
      <c r="D7" s="2">
        <f>IF($B7="","",$C7*VLOOKUP($B7,'Plats'!$A:$C,3,0))</f>
      </c>
    </row>
    <row r="8">
      <c r="A8" s="3">
        <v>46226</v>
      </c>
      <c r="B8" t="inlineStr">
        <is>
          <t>PL-02</t>
        </is>
      </c>
      <c r="C8" s="4">
        <v>31</v>
      </c>
      <c r="D8" s="2">
        <f>IF($B8="","",$C8*VLOOKUP($B8,'Plats'!$A:$C,3,0))</f>
      </c>
    </row>
    <row r="9">
      <c r="A9" s="3">
        <v>46226</v>
      </c>
      <c r="B9" t="inlineStr">
        <is>
          <t>PL-03</t>
        </is>
      </c>
      <c r="C9" s="4">
        <v>12</v>
      </c>
      <c r="D9" s="2">
        <f>IF($B9="","",$C9*VLOOKUP($B9,'Plats'!$A:$C,3,0))</f>
      </c>
    </row>
    <row r="10">
      <c r="A10" s="3">
        <v>46226</v>
      </c>
      <c r="B10" t="inlineStr">
        <is>
          <t>PL-04</t>
        </is>
      </c>
      <c r="C10" s="4">
        <v>61</v>
      </c>
      <c r="D10" s="2">
        <f>IF($B10="","",$C10*VLOOKUP($B10,'Plats'!$A:$C,3,0))</f>
      </c>
    </row>
    <row r="11">
      <c r="A11" s="3">
        <v>46226</v>
      </c>
      <c r="B11" t="inlineStr">
        <is>
          <t>PL-05</t>
        </is>
      </c>
      <c r="C11" s="4">
        <v>18</v>
      </c>
      <c r="D11" s="2">
        <f>IF($B11="","",$C11*VLOOKUP($B11,'Plats'!$A:$C,3,0))</f>
      </c>
    </row>
    <row r="12">
      <c r="A12" s="3">
        <v>46227</v>
      </c>
      <c r="B12" t="inlineStr">
        <is>
          <t>PL-01</t>
        </is>
      </c>
      <c r="C12" s="4">
        <v>45</v>
      </c>
      <c r="D12" s="2">
        <f>IF($B12="","",$C12*VLOOKUP($B12,'Plats'!$A:$C,3,0))</f>
      </c>
    </row>
    <row r="13">
      <c r="A13" s="3">
        <v>46227</v>
      </c>
      <c r="B13" t="inlineStr">
        <is>
          <t>PL-02</t>
        </is>
      </c>
      <c r="C13" s="4">
        <v>26</v>
      </c>
      <c r="D13" s="2">
        <f>IF($B13="","",$C13*VLOOKUP($B13,'Plats'!$A:$C,3,0))</f>
      </c>
    </row>
    <row r="14">
      <c r="A14" s="3">
        <v>46227</v>
      </c>
      <c r="B14" t="inlineStr">
        <is>
          <t>PL-03</t>
        </is>
      </c>
      <c r="C14" s="4">
        <v>19</v>
      </c>
      <c r="D14" s="2">
        <f>IF($B14="","",$C14*VLOOKUP($B14,'Plats'!$A:$C,3,0))</f>
      </c>
    </row>
    <row r="15">
      <c r="A15" s="3">
        <v>46227</v>
      </c>
      <c r="B15" t="inlineStr">
        <is>
          <t>PL-04</t>
        </is>
      </c>
      <c r="C15" s="4">
        <v>58</v>
      </c>
      <c r="D15" s="2">
        <f>IF($B15="","",$C15*VLOOKUP($B15,'Plats'!$A:$C,3,0))</f>
      </c>
    </row>
    <row r="16">
      <c r="A16" s="3">
        <v>46227</v>
      </c>
      <c r="B16" t="inlineStr">
        <is>
          <t>PL-05</t>
        </is>
      </c>
      <c r="C16" s="4">
        <v>24</v>
      </c>
      <c r="D16" s="2">
        <f>IF($B16="","",$C16*VLOOKUP($B16,'Plats'!$A:$C,3,0))</f>
      </c>
    </row>
    <row r="17">
      <c r="D17" s="2">
        <f>IF($B17="","",$C17*VLOOKUP($B17,'Plats'!$A:$C,3,0))</f>
      </c>
    </row>
    <row r="18">
      <c r="D18" s="2">
        <f>IF($B18="","",$C18*VLOOKUP($B18,'Plats'!$A:$C,3,0))</f>
      </c>
    </row>
    <row r="19">
      <c r="D19" s="2">
        <f>IF($B19="","",$C19*VLOOKUP($B19,'Plats'!$A:$C,3,0))</f>
      </c>
    </row>
    <row r="20">
      <c r="D20" s="2">
        <f>IF($B20="","",$C20*VLOOKUP($B20,'Plats'!$A:$C,3,0))</f>
      </c>
    </row>
    <row r="21">
      <c r="D21" s="2">
        <f>IF($B21="","",$C21*VLOOKUP($B21,'Plats'!$A:$C,3,0))</f>
      </c>
    </row>
    <row r="22">
      <c r="D22" s="2">
        <f>IF($B22="","",$C22*VLOOKUP($B22,'Plats'!$A:$C,3,0))</f>
      </c>
    </row>
    <row r="23">
      <c r="D23" s="2">
        <f>IF($B23="","",$C23*VLOOKUP($B23,'Plats'!$A:$C,3,0))</f>
      </c>
    </row>
    <row r="24">
      <c r="D24" s="2">
        <f>IF($B24="","",$C24*VLOOKUP($B24,'Plats'!$A:$C,3,0))</f>
      </c>
    </row>
    <row r="25">
      <c r="D25" s="2">
        <f>IF($B25="","",$C25*VLOOKUP($B25,'Plats'!$A:$C,3,0))</f>
      </c>
    </row>
    <row r="26">
      <c r="D26" s="2">
        <f>IF($B26="","",$C26*VLOOKUP($B26,'Plats'!$A:$C,3,0))</f>
      </c>
    </row>
    <row r="27">
      <c r="D27" s="2">
        <f>IF($B27="","",$C27*VLOOKUP($B27,'Plats'!$A:$C,3,0))</f>
      </c>
    </row>
    <row r="28">
      <c r="D28" s="2">
        <f>IF($B28="","",$C28*VLOOKUP($B28,'Plats'!$A:$C,3,0))</f>
      </c>
    </row>
    <row r="29">
      <c r="D29" s="2">
        <f>IF($B29="","",$C29*VLOOKUP($B29,'Plats'!$A:$C,3,0))</f>
      </c>
    </row>
    <row r="30">
      <c r="D30" s="2">
        <f>IF($B30="","",$C30*VLOOKUP($B30,'Plats'!$A:$C,3,0))</f>
      </c>
    </row>
    <row r="31">
      <c r="D31" s="2">
        <f>IF($B31="","",$C31*VLOOKUP($B31,'Plats'!$A:$C,3,0))</f>
      </c>
    </row>
    <row r="32">
      <c r="D32" s="2">
        <f>IF($B32="","",$C32*VLOOKUP($B32,'Plats'!$A:$C,3,0))</f>
      </c>
    </row>
    <row r="33">
      <c r="D33" s="2">
        <f>IF($B33="","",$C33*VLOOKUP($B33,'Plats'!$A:$C,3,0))</f>
      </c>
    </row>
    <row r="34">
      <c r="D34" s="2">
        <f>IF($B34="","",$C34*VLOOKUP($B34,'Plats'!$A:$C,3,0))</f>
      </c>
    </row>
    <row r="35">
      <c r="D35" s="2">
        <f>IF($B35="","",$C35*VLOOKUP($B35,'Plats'!$A:$C,3,0))</f>
      </c>
    </row>
    <row r="36">
      <c r="D36" s="2">
        <f>IF($B36="","",$C36*VLOOKUP($B36,'Plats'!$A:$C,3,0))</f>
      </c>
    </row>
    <row r="37">
      <c r="D37" s="2">
        <f>IF($B37="","",$C37*VLOOKUP($B37,'Plats'!$A:$C,3,0))</f>
      </c>
    </row>
    <row r="38">
      <c r="D38" s="2">
        <f>IF($B38="","",$C38*VLOOKUP($B38,'Plats'!$A:$C,3,0))</f>
      </c>
    </row>
    <row r="39">
      <c r="D39" s="2">
        <f>IF($B39="","",$C39*VLOOKUP($B39,'Plats'!$A:$C,3,0))</f>
      </c>
    </row>
    <row r="40">
      <c r="D40" s="2">
        <f>IF($B40="","",$C40*VLOOKUP($B40,'Plats'!$A:$C,3,0))</f>
      </c>
    </row>
    <row r="41">
      <c r="D41" s="2">
        <f>IF($B41="","",$C41*VLOOKUP($B41,'Plats'!$A:$C,3,0))</f>
      </c>
    </row>
    <row r="42">
      <c r="D42" s="2">
        <f>IF($B42="","",$C42*VLOOKUP($B42,'Plats'!$A:$C,3,0))</f>
      </c>
    </row>
    <row r="43">
      <c r="D43" s="2">
        <f>IF($B43="","",$C43*VLOOKUP($B43,'Plats'!$A:$C,3,0))</f>
      </c>
    </row>
    <row r="44">
      <c r="D44" s="2">
        <f>IF($B44="","",$C44*VLOOKUP($B44,'Plats'!$A:$C,3,0))</f>
      </c>
    </row>
    <row r="45">
      <c r="D45" s="2">
        <f>IF($B45="","",$C45*VLOOKUP($B45,'Plats'!$A:$C,3,0))</f>
      </c>
    </row>
    <row r="46">
      <c r="D46" s="2">
        <f>IF($B46="","",$C46*VLOOKUP($B46,'Plats'!$A:$C,3,0))</f>
      </c>
    </row>
    <row r="47">
      <c r="D47" s="2">
        <f>IF($B47="","",$C47*VLOOKUP($B47,'Plats'!$A:$C,3,0))</f>
      </c>
    </row>
    <row r="48">
      <c r="D48" s="2">
        <f>IF($B48="","",$C48*VLOOKUP($B48,'Plats'!$A:$C,3,0))</f>
      </c>
    </row>
    <row r="49">
      <c r="D49" s="2">
        <f>IF($B49="","",$C49*VLOOKUP($B49,'Plats'!$A:$C,3,0))</f>
      </c>
    </row>
    <row r="50">
      <c r="D50" s="2">
        <f>IF($B50="","",$C50*VLOOKUP($B50,'Plats'!$A:$C,3,0))</f>
      </c>
    </row>
    <row r="51">
      <c r="D51" s="2">
        <f>IF($B51="","",$C51*VLOOKUP($B51,'Plats'!$A:$C,3,0))</f>
      </c>
    </row>
    <row r="52">
      <c r="D52" s="2">
        <f>IF($B52="","",$C52*VLOOKUP($B52,'Plats'!$A:$C,3,0))</f>
      </c>
    </row>
    <row r="53">
      <c r="D53" s="2">
        <f>IF($B53="","",$C53*VLOOKUP($B53,'Plats'!$A:$C,3,0))</f>
      </c>
    </row>
    <row r="54">
      <c r="D54" s="2">
        <f>IF($B54="","",$C54*VLOOKUP($B54,'Plats'!$A:$C,3,0))</f>
      </c>
    </row>
    <row r="55">
      <c r="D55" s="2">
        <f>IF($B55="","",$C55*VLOOKUP($B55,'Plats'!$A:$C,3,0))</f>
      </c>
    </row>
    <row r="56">
      <c r="D56" s="2">
        <f>IF($B56="","",$C56*VLOOKUP($B56,'Plats'!$A:$C,3,0))</f>
      </c>
    </row>
    <row r="57">
      <c r="D57" s="2">
        <f>IF($B57="","",$C57*VLOOKUP($B57,'Plats'!$A:$C,3,0))</f>
      </c>
    </row>
    <row r="58">
      <c r="D58" s="2">
        <f>IF($B58="","",$C58*VLOOKUP($B58,'Plats'!$A:$C,3,0))</f>
      </c>
    </row>
    <row r="59">
      <c r="D59" s="2">
        <f>IF($B59="","",$C59*VLOOKUP($B59,'Plats'!$A:$C,3,0))</f>
      </c>
    </row>
    <row r="60">
      <c r="D60" s="2">
        <f>IF($B60="","",$C60*VLOOKUP($B60,'Plats'!$A:$C,3,0))</f>
      </c>
    </row>
    <row r="61">
      <c r="D61" s="2">
        <f>IF($B61="","",$C61*VLOOKUP($B61,'Plats'!$A:$C,3,0))</f>
      </c>
    </row>
    <row r="62">
      <c r="D62" s="2">
        <f>IF($B62="","",$C62*VLOOKUP($B62,'Plats'!$A:$C,3,0))</f>
      </c>
    </row>
    <row r="63">
      <c r="D63" s="2">
        <f>IF($B63="","",$C63*VLOOKUP($B63,'Plats'!$A:$C,3,0))</f>
      </c>
    </row>
    <row r="64">
      <c r="D64" s="2">
        <f>IF($B64="","",$C64*VLOOKUP($B64,'Plats'!$A:$C,3,0))</f>
      </c>
    </row>
    <row r="65">
      <c r="D65" s="2">
        <f>IF($B65="","",$C65*VLOOKUP($B65,'Plats'!$A:$C,3,0))</f>
      </c>
    </row>
    <row r="66">
      <c r="D66" s="2">
        <f>IF($B66="","",$C66*VLOOKUP($B66,'Plats'!$A:$C,3,0))</f>
      </c>
    </row>
    <row r="67">
      <c r="D67" s="2">
        <f>IF($B67="","",$C67*VLOOKUP($B67,'Plats'!$A:$C,3,0))</f>
      </c>
    </row>
    <row r="68">
      <c r="D68" s="2">
        <f>IF($B68="","",$C68*VLOOKUP($B68,'Plats'!$A:$C,3,0))</f>
      </c>
    </row>
    <row r="69">
      <c r="D69" s="2">
        <f>IF($B69="","",$C69*VLOOKUP($B69,'Plats'!$A:$C,3,0))</f>
      </c>
    </row>
    <row r="70">
      <c r="D70" s="2">
        <f>IF($B70="","",$C70*VLOOKUP($B70,'Plats'!$A:$C,3,0))</f>
      </c>
    </row>
    <row r="71">
      <c r="D71" s="2">
        <f>IF($B71="","",$C71*VLOOKUP($B71,'Plats'!$A:$C,3,0))</f>
      </c>
    </row>
    <row r="72">
      <c r="D72" s="2">
        <f>IF($B72="","",$C72*VLOOKUP($B72,'Plats'!$A:$C,3,0))</f>
      </c>
    </row>
    <row r="73">
      <c r="D73" s="2">
        <f>IF($B73="","",$C73*VLOOKUP($B73,'Plats'!$A:$C,3,0))</f>
      </c>
    </row>
    <row r="74">
      <c r="D74" s="2">
        <f>IF($B74="","",$C74*VLOOKUP($B74,'Plats'!$A:$C,3,0))</f>
      </c>
    </row>
    <row r="75">
      <c r="D75" s="2">
        <f>IF($B75="","",$C75*VLOOKUP($B75,'Plats'!$A:$C,3,0))</f>
      </c>
    </row>
    <row r="76">
      <c r="D76" s="2">
        <f>IF($B76="","",$C76*VLOOKUP($B76,'Plats'!$A:$C,3,0))</f>
      </c>
    </row>
    <row r="77">
      <c r="D77" s="2">
        <f>IF($B77="","",$C77*VLOOKUP($B77,'Plats'!$A:$C,3,0))</f>
      </c>
    </row>
    <row r="78">
      <c r="D78" s="2">
        <f>IF($B78="","",$C78*VLOOKUP($B78,'Plats'!$A:$C,3,0))</f>
      </c>
    </row>
    <row r="79">
      <c r="D79" s="2">
        <f>IF($B79="","",$C79*VLOOKUP($B79,'Plats'!$A:$C,3,0))</f>
      </c>
    </row>
    <row r="80">
      <c r="D80" s="2">
        <f>IF($B80="","",$C80*VLOOKUP($B80,'Plats'!$A:$C,3,0))</f>
      </c>
    </row>
    <row r="81">
      <c r="D81" s="2">
        <f>IF($B81="","",$C81*VLOOKUP($B81,'Plats'!$A:$C,3,0))</f>
      </c>
    </row>
    <row r="82">
      <c r="D82" s="2">
        <f>IF($B82="","",$C82*VLOOKUP($B82,'Plats'!$A:$C,3,0))</f>
      </c>
    </row>
    <row r="83">
      <c r="D83" s="2">
        <f>IF($B83="","",$C83*VLOOKUP($B83,'Plats'!$A:$C,3,0))</f>
      </c>
    </row>
    <row r="84">
      <c r="D84" s="2">
        <f>IF($B84="","",$C84*VLOOKUP($B84,'Plats'!$A:$C,3,0))</f>
      </c>
    </row>
    <row r="85">
      <c r="D85" s="2">
        <f>IF($B85="","",$C85*VLOOKUP($B85,'Plats'!$A:$C,3,0))</f>
      </c>
    </row>
    <row r="86">
      <c r="D86" s="2">
        <f>IF($B86="","",$C86*VLOOKUP($B86,'Plats'!$A:$C,3,0))</f>
      </c>
    </row>
    <row r="87">
      <c r="D87" s="2">
        <f>IF($B87="","",$C87*VLOOKUP($B87,'Plats'!$A:$C,3,0))</f>
      </c>
    </row>
    <row r="88">
      <c r="D88" s="2">
        <f>IF($B88="","",$C88*VLOOKUP($B88,'Plats'!$A:$C,3,0))</f>
      </c>
    </row>
    <row r="89">
      <c r="D89" s="2">
        <f>IF($B89="","",$C89*VLOOKUP($B89,'Plats'!$A:$C,3,0))</f>
      </c>
    </row>
    <row r="90">
      <c r="D90" s="2">
        <f>IF($B90="","",$C90*VLOOKUP($B90,'Plats'!$A:$C,3,0))</f>
      </c>
    </row>
    <row r="91">
      <c r="D91" s="2">
        <f>IF($B91="","",$C91*VLOOKUP($B91,'Plats'!$A:$C,3,0))</f>
      </c>
    </row>
    <row r="92">
      <c r="D92" s="2">
        <f>IF($B92="","",$C92*VLOOKUP($B92,'Plats'!$A:$C,3,0))</f>
      </c>
    </row>
    <row r="93">
      <c r="D93" s="2">
        <f>IF($B93="","",$C93*VLOOKUP($B93,'Plats'!$A:$C,3,0))</f>
      </c>
    </row>
    <row r="94">
      <c r="D94" s="2">
        <f>IF($B94="","",$C94*VLOOKUP($B94,'Plats'!$A:$C,3,0))</f>
      </c>
    </row>
    <row r="95">
      <c r="D95" s="2">
        <f>IF($B95="","",$C95*VLOOKUP($B95,'Plats'!$A:$C,3,0))</f>
      </c>
    </row>
    <row r="96">
      <c r="D96" s="2">
        <f>IF($B96="","",$C96*VLOOKUP($B96,'Plats'!$A:$C,3,0))</f>
      </c>
    </row>
    <row r="97">
      <c r="D97" s="2">
        <f>IF($B97="","",$C97*VLOOKUP($B97,'Plats'!$A:$C,3,0))</f>
      </c>
    </row>
    <row r="98">
      <c r="D98" s="2">
        <f>IF($B98="","",$C98*VLOOKUP($B98,'Plats'!$A:$C,3,0))</f>
      </c>
    </row>
    <row r="99">
      <c r="D99" s="2">
        <f>IF($B99="","",$C99*VLOOKUP($B99,'Plats'!$A:$C,3,0))</f>
      </c>
    </row>
    <row r="100">
      <c r="D100" s="2">
        <f>IF($B100="","",$C100*VLOOKUP($B100,'Plats'!$A:$C,3,0))</f>
      </c>
    </row>
    <row r="101">
      <c r="D101" s="2">
        <f>IF($B101="","",$C101*VLOOKUP($B101,'Plats'!$A:$C,3,0))</f>
      </c>
    </row>
    <row r="102">
      <c r="D102" s="2">
        <f>IF($B102="","",$C102*VLOOKUP($B102,'Plats'!$A:$C,3,0))</f>
      </c>
    </row>
    <row r="103">
      <c r="D103" s="2">
        <f>IF($B103="","",$C103*VLOOKUP($B103,'Plats'!$A:$C,3,0))</f>
      </c>
    </row>
    <row r="104">
      <c r="D104" s="2">
        <f>IF($B104="","",$C104*VLOOKUP($B104,'Plats'!$A:$C,3,0))</f>
      </c>
    </row>
    <row r="105">
      <c r="D105" s="2">
        <f>IF($B105="","",$C105*VLOOKUP($B105,'Plats'!$A:$C,3,0))</f>
      </c>
    </row>
    <row r="106">
      <c r="D106" s="2">
        <f>IF($B106="","",$C106*VLOOKUP($B106,'Plats'!$A:$C,3,0))</f>
      </c>
    </row>
    <row r="107">
      <c r="D107" s="2">
        <f>IF($B107="","",$C107*VLOOKUP($B107,'Plats'!$A:$C,3,0))</f>
      </c>
    </row>
    <row r="108">
      <c r="D108" s="2">
        <f>IF($B108="","",$C108*VLOOKUP($B108,'Plats'!$A:$C,3,0))</f>
      </c>
    </row>
    <row r="109">
      <c r="D109" s="2">
        <f>IF($B109="","",$C109*VLOOKUP($B109,'Plats'!$A:$C,3,0))</f>
      </c>
    </row>
    <row r="110">
      <c r="D110" s="2">
        <f>IF($B110="","",$C110*VLOOKUP($B110,'Plats'!$A:$C,3,0))</f>
      </c>
    </row>
    <row r="111">
      <c r="D111" s="2">
        <f>IF($B111="","",$C111*VLOOKUP($B111,'Plats'!$A:$C,3,0))</f>
      </c>
    </row>
    <row r="112">
      <c r="D112" s="2">
        <f>IF($B112="","",$C112*VLOOKUP($B112,'Plats'!$A:$C,3,0))</f>
      </c>
    </row>
    <row r="113">
      <c r="D113" s="2">
        <f>IF($B113="","",$C113*VLOOKUP($B113,'Plats'!$A:$C,3,0))</f>
      </c>
    </row>
    <row r="114">
      <c r="D114" s="2">
        <f>IF($B114="","",$C114*VLOOKUP($B114,'Plats'!$A:$C,3,0))</f>
      </c>
    </row>
    <row r="115">
      <c r="D115" s="2">
        <f>IF($B115="","",$C115*VLOOKUP($B115,'Plats'!$A:$C,3,0))</f>
      </c>
    </row>
    <row r="116">
      <c r="D116" s="2">
        <f>IF($B116="","",$C116*VLOOKUP($B116,'Plats'!$A:$C,3,0))</f>
      </c>
    </row>
    <row r="117">
      <c r="D117" s="2">
        <f>IF($B117="","",$C117*VLOOKUP($B117,'Plats'!$A:$C,3,0))</f>
      </c>
    </row>
    <row r="118">
      <c r="D118" s="2">
        <f>IF($B118="","",$C118*VLOOKUP($B118,'Plats'!$A:$C,3,0))</f>
      </c>
    </row>
    <row r="119">
      <c r="D119" s="2">
        <f>IF($B119="","",$C119*VLOOKUP($B119,'Plats'!$A:$C,3,0))</f>
      </c>
    </row>
    <row r="120">
      <c r="D120" s="2">
        <f>IF($B120="","",$C120*VLOOKUP($B120,'Plats'!$A:$C,3,0))</f>
      </c>
    </row>
    <row r="121">
      <c r="D121" s="2">
        <f>IF($B121="","",$C121*VLOOKUP($B121,'Plats'!$A:$C,3,0))</f>
      </c>
    </row>
    <row r="122">
      <c r="D122" s="2">
        <f>IF($B122="","",$C122*VLOOKUP($B122,'Plats'!$A:$C,3,0))</f>
      </c>
    </row>
    <row r="123">
      <c r="D123" s="2">
        <f>IF($B123="","",$C123*VLOOKUP($B123,'Plats'!$A:$C,3,0))</f>
      </c>
    </row>
    <row r="124">
      <c r="D124" s="2">
        <f>IF($B124="","",$C124*VLOOKUP($B124,'Plats'!$A:$C,3,0))</f>
      </c>
    </row>
    <row r="125">
      <c r="D125" s="2">
        <f>IF($B125="","",$C125*VLOOKUP($B125,'Plats'!$A:$C,3,0))</f>
      </c>
    </row>
    <row r="126">
      <c r="D126" s="2">
        <f>IF($B126="","",$C126*VLOOKUP($B126,'Plats'!$A:$C,3,0))</f>
      </c>
    </row>
    <row r="127">
      <c r="D127" s="2">
        <f>IF($B127="","",$C127*VLOOKUP($B127,'Plats'!$A:$C,3,0))</f>
      </c>
    </row>
    <row r="128">
      <c r="D128" s="2">
        <f>IF($B128="","",$C128*VLOOKUP($B128,'Plats'!$A:$C,3,0))</f>
      </c>
    </row>
    <row r="129">
      <c r="D129" s="2">
        <f>IF($B129="","",$C129*VLOOKUP($B129,'Plats'!$A:$C,3,0))</f>
      </c>
    </row>
    <row r="130">
      <c r="D130" s="2">
        <f>IF($B130="","",$C130*VLOOKUP($B130,'Plats'!$A:$C,3,0))</f>
      </c>
    </row>
    <row r="131">
      <c r="D131" s="2">
        <f>IF($B131="","",$C131*VLOOKUP($B131,'Plats'!$A:$C,3,0))</f>
      </c>
    </row>
    <row r="132">
      <c r="D132" s="2">
        <f>IF($B132="","",$C132*VLOOKUP($B132,'Plats'!$A:$C,3,0))</f>
      </c>
    </row>
    <row r="133">
      <c r="D133" s="2">
        <f>IF($B133="","",$C133*VLOOKUP($B133,'Plats'!$A:$C,3,0))</f>
      </c>
    </row>
    <row r="134">
      <c r="D134" s="2">
        <f>IF($B134="","",$C134*VLOOKUP($B134,'Plats'!$A:$C,3,0))</f>
      </c>
    </row>
    <row r="135">
      <c r="D135" s="2">
        <f>IF($B135="","",$C135*VLOOKUP($B135,'Plats'!$A:$C,3,0))</f>
      </c>
    </row>
    <row r="136">
      <c r="D136" s="2">
        <f>IF($B136="","",$C136*VLOOKUP($B136,'Plats'!$A:$C,3,0))</f>
      </c>
    </row>
    <row r="137">
      <c r="D137" s="2">
        <f>IF($B137="","",$C137*VLOOKUP($B137,'Plats'!$A:$C,3,0))</f>
      </c>
    </row>
    <row r="138">
      <c r="D138" s="2">
        <f>IF($B138="","",$C138*VLOOKUP($B138,'Plats'!$A:$C,3,0))</f>
      </c>
    </row>
    <row r="139">
      <c r="D139" s="2">
        <f>IF($B139="","",$C139*VLOOKUP($B139,'Plats'!$A:$C,3,0))</f>
      </c>
    </row>
    <row r="140">
      <c r="D140" s="2">
        <f>IF($B140="","",$C140*VLOOKUP($B140,'Plats'!$A:$C,3,0))</f>
      </c>
    </row>
    <row r="141">
      <c r="D141" s="2">
        <f>IF($B141="","",$C141*VLOOKUP($B141,'Plats'!$A:$C,3,0))</f>
      </c>
    </row>
    <row r="142">
      <c r="D142" s="2">
        <f>IF($B142="","",$C142*VLOOKUP($B142,'Plats'!$A:$C,3,0))</f>
      </c>
    </row>
    <row r="143">
      <c r="D143" s="2">
        <f>IF($B143="","",$C143*VLOOKUP($B143,'Plats'!$A:$C,3,0))</f>
      </c>
    </row>
    <row r="144">
      <c r="D144" s="2">
        <f>IF($B144="","",$C144*VLOOKUP($B144,'Plats'!$A:$C,3,0))</f>
      </c>
    </row>
    <row r="145">
      <c r="D145" s="2">
        <f>IF($B145="","",$C145*VLOOKUP($B145,'Plats'!$A:$C,3,0))</f>
      </c>
    </row>
    <row r="146">
      <c r="D146" s="2">
        <f>IF($B146="","",$C146*VLOOKUP($B146,'Plats'!$A:$C,3,0))</f>
      </c>
    </row>
    <row r="147">
      <c r="D147" s="2">
        <f>IF($B147="","",$C147*VLOOKUP($B147,'Plats'!$A:$C,3,0))</f>
      </c>
    </row>
    <row r="148">
      <c r="D148" s="2">
        <f>IF($B148="","",$C148*VLOOKUP($B148,'Plats'!$A:$C,3,0))</f>
      </c>
    </row>
    <row r="149">
      <c r="D149" s="2">
        <f>IF($B149="","",$C149*VLOOKUP($B149,'Plats'!$A:$C,3,0))</f>
      </c>
    </row>
    <row r="150">
      <c r="D150" s="2">
        <f>IF($B150="","",$C150*VLOOKUP($B150,'Plats'!$A:$C,3,0))</f>
      </c>
    </row>
    <row r="151">
      <c r="D151" s="2">
        <f>IF($B151="","",$C151*VLOOKUP($B151,'Plats'!$A:$C,3,0))</f>
      </c>
    </row>
    <row r="152">
      <c r="D152" s="2">
        <f>IF($B152="","",$C152*VLOOKUP($B152,'Plats'!$A:$C,3,0))</f>
      </c>
    </row>
    <row r="153">
      <c r="D153" s="2">
        <f>IF($B153="","",$C153*VLOOKUP($B153,'Plats'!$A:$C,3,0))</f>
      </c>
    </row>
    <row r="154">
      <c r="D154" s="2">
        <f>IF($B154="","",$C154*VLOOKUP($B154,'Plats'!$A:$C,3,0))</f>
      </c>
    </row>
    <row r="155">
      <c r="D155" s="2">
        <f>IF($B155="","",$C155*VLOOKUP($B155,'Plats'!$A:$C,3,0))</f>
      </c>
    </row>
    <row r="156">
      <c r="D156" s="2">
        <f>IF($B156="","",$C156*VLOOKUP($B156,'Plats'!$A:$C,3,0))</f>
      </c>
    </row>
    <row r="157">
      <c r="D157" s="2">
        <f>IF($B157="","",$C157*VLOOKUP($B157,'Plats'!$A:$C,3,0))</f>
      </c>
    </row>
    <row r="158">
      <c r="D158" s="2">
        <f>IF($B158="","",$C158*VLOOKUP($B158,'Plats'!$A:$C,3,0))</f>
      </c>
    </row>
    <row r="159">
      <c r="D159" s="2">
        <f>IF($B159="","",$C159*VLOOKUP($B159,'Plats'!$A:$C,3,0))</f>
      </c>
    </row>
    <row r="160">
      <c r="D160" s="2">
        <f>IF($B160="","",$C160*VLOOKUP($B160,'Plats'!$A:$C,3,0))</f>
      </c>
    </row>
    <row r="161">
      <c r="D161" s="2">
        <f>IF($B161="","",$C161*VLOOKUP($B161,'Plats'!$A:$C,3,0))</f>
      </c>
    </row>
    <row r="162">
      <c r="D162" s="2">
        <f>IF($B162="","",$C162*VLOOKUP($B162,'Plats'!$A:$C,3,0))</f>
      </c>
    </row>
    <row r="163">
      <c r="D163" s="2">
        <f>IF($B163="","",$C163*VLOOKUP($B163,'Plats'!$A:$C,3,0))</f>
      </c>
    </row>
    <row r="164">
      <c r="D164" s="2">
        <f>IF($B164="","",$C164*VLOOKUP($B164,'Plats'!$A:$C,3,0))</f>
      </c>
    </row>
    <row r="165">
      <c r="D165" s="2">
        <f>IF($B165="","",$C165*VLOOKUP($B165,'Plats'!$A:$C,3,0))</f>
      </c>
    </row>
    <row r="166">
      <c r="D166" s="2">
        <f>IF($B166="","",$C166*VLOOKUP($B166,'Plats'!$A:$C,3,0))</f>
      </c>
    </row>
    <row r="167">
      <c r="D167" s="2">
        <f>IF($B167="","",$C167*VLOOKUP($B167,'Plats'!$A:$C,3,0))</f>
      </c>
    </row>
    <row r="168">
      <c r="D168" s="2">
        <f>IF($B168="","",$C168*VLOOKUP($B168,'Plats'!$A:$C,3,0))</f>
      </c>
    </row>
    <row r="169">
      <c r="D169" s="2">
        <f>IF($B169="","",$C169*VLOOKUP($B169,'Plats'!$A:$C,3,0))</f>
      </c>
    </row>
    <row r="170">
      <c r="D170" s="2">
        <f>IF($B170="","",$C170*VLOOKUP($B170,'Plats'!$A:$C,3,0))</f>
      </c>
    </row>
    <row r="171">
      <c r="D171" s="2">
        <f>IF($B171="","",$C171*VLOOKUP($B171,'Plats'!$A:$C,3,0))</f>
      </c>
    </row>
    <row r="172">
      <c r="D172" s="2">
        <f>IF($B172="","",$C172*VLOOKUP($B172,'Plats'!$A:$C,3,0))</f>
      </c>
    </row>
    <row r="173">
      <c r="D173" s="2">
        <f>IF($B173="","",$C173*VLOOKUP($B173,'Plats'!$A:$C,3,0))</f>
      </c>
    </row>
    <row r="174">
      <c r="D174" s="2">
        <f>IF($B174="","",$C174*VLOOKUP($B174,'Plats'!$A:$C,3,0))</f>
      </c>
    </row>
    <row r="175">
      <c r="D175" s="2">
        <f>IF($B175="","",$C175*VLOOKUP($B175,'Plats'!$A:$C,3,0))</f>
      </c>
    </row>
    <row r="176">
      <c r="D176" s="2">
        <f>IF($B176="","",$C176*VLOOKUP($B176,'Plats'!$A:$C,3,0))</f>
      </c>
    </row>
    <row r="177">
      <c r="D177" s="2">
        <f>IF($B177="","",$C177*VLOOKUP($B177,'Plats'!$A:$C,3,0))</f>
      </c>
    </row>
    <row r="178">
      <c r="D178" s="2">
        <f>IF($B178="","",$C178*VLOOKUP($B178,'Plats'!$A:$C,3,0))</f>
      </c>
    </row>
    <row r="179">
      <c r="D179" s="2">
        <f>IF($B179="","",$C179*VLOOKUP($B179,'Plats'!$A:$C,3,0))</f>
      </c>
    </row>
    <row r="180">
      <c r="D180" s="2">
        <f>IF($B180="","",$C180*VLOOKUP($B180,'Plats'!$A:$C,3,0))</f>
      </c>
    </row>
    <row r="181">
      <c r="D181" s="2">
        <f>IF($B181="","",$C181*VLOOKUP($B181,'Plats'!$A:$C,3,0))</f>
      </c>
    </row>
    <row r="182">
      <c r="D182" s="2">
        <f>IF($B182="","",$C182*VLOOKUP($B182,'Plats'!$A:$C,3,0))</f>
      </c>
    </row>
    <row r="183">
      <c r="D183" s="2">
        <f>IF($B183="","",$C183*VLOOKUP($B183,'Plats'!$A:$C,3,0))</f>
      </c>
    </row>
    <row r="184">
      <c r="D184" s="2">
        <f>IF($B184="","",$C184*VLOOKUP($B184,'Plats'!$A:$C,3,0))</f>
      </c>
    </row>
    <row r="185">
      <c r="D185" s="2">
        <f>IF($B185="","",$C185*VLOOKUP($B185,'Plats'!$A:$C,3,0))</f>
      </c>
    </row>
    <row r="186">
      <c r="D186" s="2">
        <f>IF($B186="","",$C186*VLOOKUP($B186,'Plats'!$A:$C,3,0))</f>
      </c>
    </row>
    <row r="187">
      <c r="D187" s="2">
        <f>IF($B187="","",$C187*VLOOKUP($B187,'Plats'!$A:$C,3,0))</f>
      </c>
    </row>
    <row r="188">
      <c r="D188" s="2">
        <f>IF($B188="","",$C188*VLOOKUP($B188,'Plats'!$A:$C,3,0))</f>
      </c>
    </row>
    <row r="189">
      <c r="D189" s="2">
        <f>IF($B189="","",$C189*VLOOKUP($B189,'Plats'!$A:$C,3,0))</f>
      </c>
    </row>
    <row r="190">
      <c r="D190" s="2">
        <f>IF($B190="","",$C190*VLOOKUP($B190,'Plats'!$A:$C,3,0))</f>
      </c>
    </row>
    <row r="191">
      <c r="D191" s="2">
        <f>IF($B191="","",$C191*VLOOKUP($B191,'Plats'!$A:$C,3,0))</f>
      </c>
    </row>
    <row r="192">
      <c r="D192" s="2">
        <f>IF($B192="","",$C192*VLOOKUP($B192,'Plats'!$A:$C,3,0))</f>
      </c>
    </row>
    <row r="193">
      <c r="D193" s="2">
        <f>IF($B193="","",$C193*VLOOKUP($B193,'Plats'!$A:$C,3,0))</f>
      </c>
    </row>
    <row r="194">
      <c r="D194" s="2">
        <f>IF($B194="","",$C194*VLOOKUP($B194,'Plats'!$A:$C,3,0))</f>
      </c>
    </row>
    <row r="195">
      <c r="D195" s="2">
        <f>IF($B195="","",$C195*VLOOKUP($B195,'Plats'!$A:$C,3,0))</f>
      </c>
    </row>
    <row r="196">
      <c r="D196" s="2">
        <f>IF($B196="","",$C196*VLOOKUP($B196,'Plats'!$A:$C,3,0))</f>
      </c>
    </row>
    <row r="197">
      <c r="D197" s="2">
        <f>IF($B197="","",$C197*VLOOKUP($B197,'Plats'!$A:$C,3,0))</f>
      </c>
    </row>
    <row r="198">
      <c r="D198" s="2">
        <f>IF($B198="","",$C198*VLOOKUP($B198,'Plats'!$A:$C,3,0))</f>
      </c>
    </row>
    <row r="199">
      <c r="D199" s="2">
        <f>IF($B199="","",$C199*VLOOKUP($B199,'Plats'!$A:$C,3,0))</f>
      </c>
    </row>
    <row r="200">
      <c r="D200" s="2">
        <f>IF($B200="","",$C200*VLOOKUP($B200,'Plats'!$A:$C,3,0))</f>
      </c>
    </row>
  </sheetData>
  <autoFilter ref="A1:D1"/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5" customWidth="1"/>
    <col min="3" max="3" width="11" customWidth="1"/>
    <col min="4" max="4" width="14" customWidth="1"/>
    <col min="5" max="5" width="14" customWidth="1"/>
    <col min="6" max="6" width="22" customWidth="1"/>
  </cols>
  <sheetData>
    <row r="1">
      <c r="A1" s="1" t="inlineStr">
        <is>
          <t>Date</t>
        </is>
      </c>
      <c r="B1" s="1" t="inlineStr">
        <is>
          <t>Réf ingrédient</t>
        </is>
      </c>
      <c r="C1" s="1" t="inlineStr">
        <is>
          <t>Quantité</t>
        </is>
      </c>
      <c r="D1" s="1" t="inlineStr">
        <is>
          <t>Prix unitaire</t>
        </is>
      </c>
      <c r="E1" s="1" t="inlineStr">
        <is>
          <t>Montant</t>
        </is>
      </c>
      <c r="F1" s="1" t="inlineStr">
        <is>
          <t>Fournisseur</t>
        </is>
      </c>
    </row>
    <row r="2">
      <c r="A2" s="3">
        <v>46224</v>
      </c>
      <c r="B2" t="inlineStr">
        <is>
          <t>IN-04</t>
        </is>
      </c>
      <c r="C2" s="4">
        <v>30</v>
      </c>
      <c r="D2" s="2">
        <v>42.0</v>
      </c>
      <c r="E2" s="2">
        <f>IF($B2="","",$C2*$D2)</f>
      </c>
      <c r="F2" t="inlineStr">
        <is>
          <t>Volailler</t>
        </is>
      </c>
    </row>
    <row r="3">
      <c r="A3" s="3">
        <v>46224</v>
      </c>
      <c r="B3" t="inlineStr">
        <is>
          <t>IN-08</t>
        </is>
      </c>
      <c r="C3" s="4">
        <v>50</v>
      </c>
      <c r="D3" s="2">
        <v>5.5</v>
      </c>
      <c r="E3" s="2">
        <f>IF($B3="","",$C3*$D3)</f>
      </c>
      <c r="F3" t="inlineStr">
        <is>
          <t>Marché de gros</t>
        </is>
      </c>
    </row>
    <row r="4">
      <c r="A4" s="3">
        <v>46224</v>
      </c>
      <c r="B4" t="inlineStr">
        <is>
          <t>IN-10</t>
        </is>
      </c>
      <c r="C4" s="4">
        <v>300</v>
      </c>
      <c r="D4" s="2">
        <v>1.2</v>
      </c>
      <c r="E4" s="2">
        <f>IF($B4="","",$C4*$D4)</f>
      </c>
      <c r="F4" t="inlineStr">
        <is>
          <t>Boulangerie</t>
        </is>
      </c>
    </row>
    <row r="5">
      <c r="A5" s="3">
        <v>46225</v>
      </c>
      <c r="B5" t="inlineStr">
        <is>
          <t>IN-03</t>
        </is>
      </c>
      <c r="C5" s="4">
        <v>20</v>
      </c>
      <c r="D5" s="2">
        <v>78.0</v>
      </c>
      <c r="E5" s="2">
        <f>IF($B5="","",$C5*$D5)</f>
      </c>
      <c r="F5" t="inlineStr">
        <is>
          <t>Boucherie</t>
        </is>
      </c>
    </row>
    <row r="6">
      <c r="A6" s="3">
        <v>46225</v>
      </c>
      <c r="B6" t="inlineStr">
        <is>
          <t>IN-05</t>
        </is>
      </c>
      <c r="C6" s="4">
        <v>10</v>
      </c>
      <c r="D6" s="2">
        <v>65.0</v>
      </c>
      <c r="E6" s="2">
        <f>IF($B6="","",$C6*$D6)</f>
      </c>
      <c r="F6" t="inlineStr">
        <is>
          <t>Crémerie</t>
        </is>
      </c>
    </row>
    <row r="7">
      <c r="A7" s="3">
        <v>46226</v>
      </c>
      <c r="B7" t="inlineStr">
        <is>
          <t>IN-06</t>
        </is>
      </c>
      <c r="C7" s="4">
        <v>30</v>
      </c>
      <c r="D7" s="2">
        <v>6.0</v>
      </c>
      <c r="E7" s="2">
        <f>IF($B7="","",$C7*$D7)</f>
      </c>
      <c r="F7" t="inlineStr">
        <is>
          <t>Marché de gros</t>
        </is>
      </c>
    </row>
    <row r="8">
      <c r="A8" s="3">
        <v>46226</v>
      </c>
      <c r="B8" t="inlineStr">
        <is>
          <t>IN-09</t>
        </is>
      </c>
      <c r="C8" s="4">
        <v>20</v>
      </c>
      <c r="D8" s="2">
        <v>19.0</v>
      </c>
      <c r="E8" s="2">
        <f>IF($B8="","",$C8*$D8)</f>
      </c>
      <c r="F8" t="inlineStr">
        <is>
          <t>Grossiste</t>
        </is>
      </c>
    </row>
    <row r="9">
      <c r="E9" s="2">
        <f>IF($B9="","",$C9*$D9)</f>
      </c>
    </row>
    <row r="10">
      <c r="E10" s="2">
        <f>IF($B10="","",$C10*$D10)</f>
      </c>
    </row>
    <row r="11">
      <c r="E11" s="2">
        <f>IF($B11="","",$C11*$D11)</f>
      </c>
    </row>
    <row r="12">
      <c r="E12" s="2">
        <f>IF($B12="","",$C12*$D12)</f>
      </c>
    </row>
    <row r="13">
      <c r="E13" s="2">
        <f>IF($B13="","",$C13*$D13)</f>
      </c>
    </row>
    <row r="14">
      <c r="E14" s="2">
        <f>IF($B14="","",$C14*$D14)</f>
      </c>
    </row>
    <row r="15">
      <c r="E15" s="2">
        <f>IF($B15="","",$C15*$D15)</f>
      </c>
    </row>
    <row r="16">
      <c r="E16" s="2">
        <f>IF($B16="","",$C16*$D16)</f>
      </c>
    </row>
    <row r="17">
      <c r="E17" s="2">
        <f>IF($B17="","",$C17*$D17)</f>
      </c>
    </row>
    <row r="18">
      <c r="E18" s="2">
        <f>IF($B18="","",$C18*$D18)</f>
      </c>
    </row>
    <row r="19">
      <c r="E19" s="2">
        <f>IF($B19="","",$C19*$D19)</f>
      </c>
    </row>
    <row r="20">
      <c r="E20" s="2">
        <f>IF($B20="","",$C20*$D20)</f>
      </c>
    </row>
    <row r="21">
      <c r="E21" s="2">
        <f>IF($B21="","",$C21*$D21)</f>
      </c>
    </row>
    <row r="22">
      <c r="E22" s="2">
        <f>IF($B22="","",$C22*$D22)</f>
      </c>
    </row>
    <row r="23">
      <c r="E23" s="2">
        <f>IF($B23="","",$C23*$D23)</f>
      </c>
    </row>
    <row r="24">
      <c r="E24" s="2">
        <f>IF($B24="","",$C24*$D24)</f>
      </c>
    </row>
    <row r="25">
      <c r="E25" s="2">
        <f>IF($B25="","",$C25*$D25)</f>
      </c>
    </row>
    <row r="26">
      <c r="E26" s="2">
        <f>IF($B26="","",$C26*$D26)</f>
      </c>
    </row>
    <row r="27">
      <c r="E27" s="2">
        <f>IF($B27="","",$C27*$D27)</f>
      </c>
    </row>
    <row r="28">
      <c r="E28" s="2">
        <f>IF($B28="","",$C28*$D28)</f>
      </c>
    </row>
    <row r="29">
      <c r="E29" s="2">
        <f>IF($B29="","",$C29*$D29)</f>
      </c>
    </row>
    <row r="30">
      <c r="E30" s="2">
        <f>IF($B30="","",$C30*$D30)</f>
      </c>
    </row>
    <row r="31">
      <c r="E31" s="2">
        <f>IF($B31="","",$C31*$D31)</f>
      </c>
    </row>
    <row r="32">
      <c r="E32" s="2">
        <f>IF($B32="","",$C32*$D32)</f>
      </c>
    </row>
    <row r="33">
      <c r="E33" s="2">
        <f>IF($B33="","",$C33*$D33)</f>
      </c>
    </row>
    <row r="34">
      <c r="E34" s="2">
        <f>IF($B34="","",$C34*$D34)</f>
      </c>
    </row>
    <row r="35">
      <c r="E35" s="2">
        <f>IF($B35="","",$C35*$D35)</f>
      </c>
    </row>
    <row r="36">
      <c r="E36" s="2">
        <f>IF($B36="","",$C36*$D36)</f>
      </c>
    </row>
    <row r="37">
      <c r="E37" s="2">
        <f>IF($B37="","",$C37*$D37)</f>
      </c>
    </row>
    <row r="38">
      <c r="E38" s="2">
        <f>IF($B38="","",$C38*$D38)</f>
      </c>
    </row>
    <row r="39">
      <c r="E39" s="2">
        <f>IF($B39="","",$C39*$D39)</f>
      </c>
    </row>
    <row r="40">
      <c r="E40" s="2">
        <f>IF($B40="","",$C40*$D40)</f>
      </c>
    </row>
    <row r="41">
      <c r="E41" s="2">
        <f>IF($B41="","",$C41*$D41)</f>
      </c>
    </row>
    <row r="42">
      <c r="E42" s="2">
        <f>IF($B42="","",$C42*$D42)</f>
      </c>
    </row>
    <row r="43">
      <c r="E43" s="2">
        <f>IF($B43="","",$C43*$D43)</f>
      </c>
    </row>
    <row r="44">
      <c r="E44" s="2">
        <f>IF($B44="","",$C44*$D44)</f>
      </c>
    </row>
    <row r="45">
      <c r="E45" s="2">
        <f>IF($B45="","",$C45*$D45)</f>
      </c>
    </row>
    <row r="46">
      <c r="E46" s="2">
        <f>IF($B46="","",$C46*$D46)</f>
      </c>
    </row>
    <row r="47">
      <c r="E47" s="2">
        <f>IF($B47="","",$C47*$D47)</f>
      </c>
    </row>
    <row r="48">
      <c r="E48" s="2">
        <f>IF($B48="","",$C48*$D48)</f>
      </c>
    </row>
    <row r="49">
      <c r="E49" s="2">
        <f>IF($B49="","",$C49*$D49)</f>
      </c>
    </row>
    <row r="50">
      <c r="E50" s="2">
        <f>IF($B50="","",$C50*$D50)</f>
      </c>
    </row>
    <row r="51">
      <c r="E51" s="2">
        <f>IF($B51="","",$C51*$D51)</f>
      </c>
    </row>
    <row r="52">
      <c r="E52" s="2">
        <f>IF($B52="","",$C52*$D52)</f>
      </c>
    </row>
    <row r="53">
      <c r="E53" s="2">
        <f>IF($B53="","",$C53*$D53)</f>
      </c>
    </row>
    <row r="54">
      <c r="E54" s="2">
        <f>IF($B54="","",$C54*$D54)</f>
      </c>
    </row>
    <row r="55">
      <c r="E55" s="2">
        <f>IF($B55="","",$C55*$D55)</f>
      </c>
    </row>
    <row r="56">
      <c r="E56" s="2">
        <f>IF($B56="","",$C56*$D56)</f>
      </c>
    </row>
    <row r="57">
      <c r="E57" s="2">
        <f>IF($B57="","",$C57*$D57)</f>
      </c>
    </row>
    <row r="58">
      <c r="E58" s="2">
        <f>IF($B58="","",$C58*$D58)</f>
      </c>
    </row>
    <row r="59">
      <c r="E59" s="2">
        <f>IF($B59="","",$C59*$D59)</f>
      </c>
    </row>
    <row r="60">
      <c r="E60" s="2">
        <f>IF($B60="","",$C60*$D60)</f>
      </c>
    </row>
    <row r="61">
      <c r="E61" s="2">
        <f>IF($B61="","",$C61*$D61)</f>
      </c>
    </row>
    <row r="62">
      <c r="E62" s="2">
        <f>IF($B62="","",$C62*$D62)</f>
      </c>
    </row>
    <row r="63">
      <c r="E63" s="2">
        <f>IF($B63="","",$C63*$D63)</f>
      </c>
    </row>
    <row r="64">
      <c r="E64" s="2">
        <f>IF($B64="","",$C64*$D64)</f>
      </c>
    </row>
    <row r="65">
      <c r="E65" s="2">
        <f>IF($B65="","",$C65*$D65)</f>
      </c>
    </row>
    <row r="66">
      <c r="E66" s="2">
        <f>IF($B66="","",$C66*$D66)</f>
      </c>
    </row>
    <row r="67">
      <c r="E67" s="2">
        <f>IF($B67="","",$C67*$D67)</f>
      </c>
    </row>
    <row r="68">
      <c r="E68" s="2">
        <f>IF($B68="","",$C68*$D68)</f>
      </c>
    </row>
    <row r="69">
      <c r="E69" s="2">
        <f>IF($B69="","",$C69*$D69)</f>
      </c>
    </row>
    <row r="70">
      <c r="E70" s="2">
        <f>IF($B70="","",$C70*$D70)</f>
      </c>
    </row>
    <row r="71">
      <c r="E71" s="2">
        <f>IF($B71="","",$C71*$D71)</f>
      </c>
    </row>
    <row r="72">
      <c r="E72" s="2">
        <f>IF($B72="","",$C72*$D72)</f>
      </c>
    </row>
    <row r="73">
      <c r="E73" s="2">
        <f>IF($B73="","",$C73*$D73)</f>
      </c>
    </row>
    <row r="74">
      <c r="E74" s="2">
        <f>IF($B74="","",$C74*$D74)</f>
      </c>
    </row>
    <row r="75">
      <c r="E75" s="2">
        <f>IF($B75="","",$C75*$D75)</f>
      </c>
    </row>
    <row r="76">
      <c r="E76" s="2">
        <f>IF($B76="","",$C76*$D76)</f>
      </c>
    </row>
    <row r="77">
      <c r="E77" s="2">
        <f>IF($B77="","",$C77*$D77)</f>
      </c>
    </row>
    <row r="78">
      <c r="E78" s="2">
        <f>IF($B78="","",$C78*$D78)</f>
      </c>
    </row>
    <row r="79">
      <c r="E79" s="2">
        <f>IF($B79="","",$C79*$D79)</f>
      </c>
    </row>
    <row r="80">
      <c r="E80" s="2">
        <f>IF($B80="","",$C80*$D80)</f>
      </c>
    </row>
    <row r="81">
      <c r="E81" s="2">
        <f>IF($B81="","",$C81*$D81)</f>
      </c>
    </row>
    <row r="82">
      <c r="E82" s="2">
        <f>IF($B82="","",$C82*$D82)</f>
      </c>
    </row>
    <row r="83">
      <c r="E83" s="2">
        <f>IF($B83="","",$C83*$D83)</f>
      </c>
    </row>
    <row r="84">
      <c r="E84" s="2">
        <f>IF($B84="","",$C84*$D84)</f>
      </c>
    </row>
    <row r="85">
      <c r="E85" s="2">
        <f>IF($B85="","",$C85*$D85)</f>
      </c>
    </row>
    <row r="86">
      <c r="E86" s="2">
        <f>IF($B86="","",$C86*$D86)</f>
      </c>
    </row>
    <row r="87">
      <c r="E87" s="2">
        <f>IF($B87="","",$C87*$D87)</f>
      </c>
    </row>
    <row r="88">
      <c r="E88" s="2">
        <f>IF($B88="","",$C88*$D88)</f>
      </c>
    </row>
    <row r="89">
      <c r="E89" s="2">
        <f>IF($B89="","",$C89*$D89)</f>
      </c>
    </row>
    <row r="90">
      <c r="E90" s="2">
        <f>IF($B90="","",$C90*$D90)</f>
      </c>
    </row>
    <row r="91">
      <c r="E91" s="2">
        <f>IF($B91="","",$C91*$D91)</f>
      </c>
    </row>
    <row r="92">
      <c r="E92" s="2">
        <f>IF($B92="","",$C92*$D92)</f>
      </c>
    </row>
    <row r="93">
      <c r="E93" s="2">
        <f>IF($B93="","",$C93*$D93)</f>
      </c>
    </row>
    <row r="94">
      <c r="E94" s="2">
        <f>IF($B94="","",$C94*$D94)</f>
      </c>
    </row>
    <row r="95">
      <c r="E95" s="2">
        <f>IF($B95="","",$C95*$D95)</f>
      </c>
    </row>
    <row r="96">
      <c r="E96" s="2">
        <f>IF($B96="","",$C96*$D96)</f>
      </c>
    </row>
    <row r="97">
      <c r="E97" s="2">
        <f>IF($B97="","",$C97*$D97)</f>
      </c>
    </row>
    <row r="98">
      <c r="E98" s="2">
        <f>IF($B98="","",$C98*$D98)</f>
      </c>
    </row>
    <row r="99">
      <c r="E99" s="2">
        <f>IF($B99="","",$C99*$D99)</f>
      </c>
    </row>
    <row r="100">
      <c r="E100" s="2">
        <f>IF($B100="","",$C100*$D100)</f>
      </c>
    </row>
    <row r="101">
      <c r="E101" s="2">
        <f>IF($B101="","",$C101*$D101)</f>
      </c>
    </row>
    <row r="102">
      <c r="E102" s="2">
        <f>IF($B102="","",$C102*$D102)</f>
      </c>
    </row>
    <row r="103">
      <c r="E103" s="2">
        <f>IF($B103="","",$C103*$D103)</f>
      </c>
    </row>
    <row r="104">
      <c r="E104" s="2">
        <f>IF($B104="","",$C104*$D104)</f>
      </c>
    </row>
    <row r="105">
      <c r="E105" s="2">
        <f>IF($B105="","",$C105*$D105)</f>
      </c>
    </row>
    <row r="106">
      <c r="E106" s="2">
        <f>IF($B106="","",$C106*$D106)</f>
      </c>
    </row>
    <row r="107">
      <c r="E107" s="2">
        <f>IF($B107="","",$C107*$D107)</f>
      </c>
    </row>
    <row r="108">
      <c r="E108" s="2">
        <f>IF($B108="","",$C108*$D108)</f>
      </c>
    </row>
    <row r="109">
      <c r="E109" s="2">
        <f>IF($B109="","",$C109*$D109)</f>
      </c>
    </row>
    <row r="110">
      <c r="E110" s="2">
        <f>IF($B110="","",$C110*$D110)</f>
      </c>
    </row>
    <row r="111">
      <c r="E111" s="2">
        <f>IF($B111="","",$C111*$D111)</f>
      </c>
    </row>
    <row r="112">
      <c r="E112" s="2">
        <f>IF($B112="","",$C112*$D112)</f>
      </c>
    </row>
    <row r="113">
      <c r="E113" s="2">
        <f>IF($B113="","",$C113*$D113)</f>
      </c>
    </row>
    <row r="114">
      <c r="E114" s="2">
        <f>IF($B114="","",$C114*$D114)</f>
      </c>
    </row>
    <row r="115">
      <c r="E115" s="2">
        <f>IF($B115="","",$C115*$D115)</f>
      </c>
    </row>
    <row r="116">
      <c r="E116" s="2">
        <f>IF($B116="","",$C116*$D116)</f>
      </c>
    </row>
    <row r="117">
      <c r="E117" s="2">
        <f>IF($B117="","",$C117*$D117)</f>
      </c>
    </row>
    <row r="118">
      <c r="E118" s="2">
        <f>IF($B118="","",$C118*$D118)</f>
      </c>
    </row>
    <row r="119">
      <c r="E119" s="2">
        <f>IF($B119="","",$C119*$D119)</f>
      </c>
    </row>
    <row r="120">
      <c r="E120" s="2">
        <f>IF($B120="","",$C120*$D120)</f>
      </c>
    </row>
    <row r="121">
      <c r="E121" s="2">
        <f>IF($B121="","",$C121*$D121)</f>
      </c>
    </row>
    <row r="122">
      <c r="E122" s="2">
        <f>IF($B122="","",$C122*$D122)</f>
      </c>
    </row>
    <row r="123">
      <c r="E123" s="2">
        <f>IF($B123="","",$C123*$D123)</f>
      </c>
    </row>
    <row r="124">
      <c r="E124" s="2">
        <f>IF($B124="","",$C124*$D124)</f>
      </c>
    </row>
    <row r="125">
      <c r="E125" s="2">
        <f>IF($B125="","",$C125*$D125)</f>
      </c>
    </row>
    <row r="126">
      <c r="E126" s="2">
        <f>IF($B126="","",$C126*$D126)</f>
      </c>
    </row>
    <row r="127">
      <c r="E127" s="2">
        <f>IF($B127="","",$C127*$D127)</f>
      </c>
    </row>
    <row r="128">
      <c r="E128" s="2">
        <f>IF($B128="","",$C128*$D128)</f>
      </c>
    </row>
    <row r="129">
      <c r="E129" s="2">
        <f>IF($B129="","",$C129*$D129)</f>
      </c>
    </row>
    <row r="130">
      <c r="E130" s="2">
        <f>IF($B130="","",$C130*$D130)</f>
      </c>
    </row>
    <row r="131">
      <c r="E131" s="2">
        <f>IF($B131="","",$C131*$D131)</f>
      </c>
    </row>
    <row r="132">
      <c r="E132" s="2">
        <f>IF($B132="","",$C132*$D132)</f>
      </c>
    </row>
    <row r="133">
      <c r="E133" s="2">
        <f>IF($B133="","",$C133*$D133)</f>
      </c>
    </row>
    <row r="134">
      <c r="E134" s="2">
        <f>IF($B134="","",$C134*$D134)</f>
      </c>
    </row>
    <row r="135">
      <c r="E135" s="2">
        <f>IF($B135="","",$C135*$D135)</f>
      </c>
    </row>
    <row r="136">
      <c r="E136" s="2">
        <f>IF($B136="","",$C136*$D136)</f>
      </c>
    </row>
    <row r="137">
      <c r="E137" s="2">
        <f>IF($B137="","",$C137*$D137)</f>
      </c>
    </row>
    <row r="138">
      <c r="E138" s="2">
        <f>IF($B138="","",$C138*$D138)</f>
      </c>
    </row>
    <row r="139">
      <c r="E139" s="2">
        <f>IF($B139="","",$C139*$D139)</f>
      </c>
    </row>
    <row r="140">
      <c r="E140" s="2">
        <f>IF($B140="","",$C140*$D140)</f>
      </c>
    </row>
    <row r="141">
      <c r="E141" s="2">
        <f>IF($B141="","",$C141*$D141)</f>
      </c>
    </row>
    <row r="142">
      <c r="E142" s="2">
        <f>IF($B142="","",$C142*$D142)</f>
      </c>
    </row>
    <row r="143">
      <c r="E143" s="2">
        <f>IF($B143="","",$C143*$D143)</f>
      </c>
    </row>
    <row r="144">
      <c r="E144" s="2">
        <f>IF($B144="","",$C144*$D144)</f>
      </c>
    </row>
    <row r="145">
      <c r="E145" s="2">
        <f>IF($B145="","",$C145*$D145)</f>
      </c>
    </row>
    <row r="146">
      <c r="E146" s="2">
        <f>IF($B146="","",$C146*$D146)</f>
      </c>
    </row>
    <row r="147">
      <c r="E147" s="2">
        <f>IF($B147="","",$C147*$D147)</f>
      </c>
    </row>
    <row r="148">
      <c r="E148" s="2">
        <f>IF($B148="","",$C148*$D148)</f>
      </c>
    </row>
    <row r="149">
      <c r="E149" s="2">
        <f>IF($B149="","",$C149*$D149)</f>
      </c>
    </row>
    <row r="150">
      <c r="E150" s="2">
        <f>IF($B150="","",$C150*$D150)</f>
      </c>
    </row>
    <row r="151">
      <c r="E151" s="2">
        <f>IF($B151="","",$C151*$D151)</f>
      </c>
    </row>
    <row r="152">
      <c r="E152" s="2">
        <f>IF($B152="","",$C152*$D152)</f>
      </c>
    </row>
    <row r="153">
      <c r="E153" s="2">
        <f>IF($B153="","",$C153*$D153)</f>
      </c>
    </row>
    <row r="154">
      <c r="E154" s="2">
        <f>IF($B154="","",$C154*$D154)</f>
      </c>
    </row>
    <row r="155">
      <c r="E155" s="2">
        <f>IF($B155="","",$C155*$D155)</f>
      </c>
    </row>
    <row r="156">
      <c r="E156" s="2">
        <f>IF($B156="","",$C156*$D156)</f>
      </c>
    </row>
    <row r="157">
      <c r="E157" s="2">
        <f>IF($B157="","",$C157*$D157)</f>
      </c>
    </row>
    <row r="158">
      <c r="E158" s="2">
        <f>IF($B158="","",$C158*$D158)</f>
      </c>
    </row>
    <row r="159">
      <c r="E159" s="2">
        <f>IF($B159="","",$C159*$D159)</f>
      </c>
    </row>
    <row r="160">
      <c r="E160" s="2">
        <f>IF($B160="","",$C160*$D160)</f>
      </c>
    </row>
    <row r="161">
      <c r="E161" s="2">
        <f>IF($B161="","",$C161*$D161)</f>
      </c>
    </row>
    <row r="162">
      <c r="E162" s="2">
        <f>IF($B162="","",$C162*$D162)</f>
      </c>
    </row>
    <row r="163">
      <c r="E163" s="2">
        <f>IF($B163="","",$C163*$D163)</f>
      </c>
    </row>
    <row r="164">
      <c r="E164" s="2">
        <f>IF($B164="","",$C164*$D164)</f>
      </c>
    </row>
    <row r="165">
      <c r="E165" s="2">
        <f>IF($B165="","",$C165*$D165)</f>
      </c>
    </row>
    <row r="166">
      <c r="E166" s="2">
        <f>IF($B166="","",$C166*$D166)</f>
      </c>
    </row>
    <row r="167">
      <c r="E167" s="2">
        <f>IF($B167="","",$C167*$D167)</f>
      </c>
    </row>
    <row r="168">
      <c r="E168" s="2">
        <f>IF($B168="","",$C168*$D168)</f>
      </c>
    </row>
    <row r="169">
      <c r="E169" s="2">
        <f>IF($B169="","",$C169*$D169)</f>
      </c>
    </row>
    <row r="170">
      <c r="E170" s="2">
        <f>IF($B170="","",$C170*$D170)</f>
      </c>
    </row>
    <row r="171">
      <c r="E171" s="2">
        <f>IF($B171="","",$C171*$D171)</f>
      </c>
    </row>
    <row r="172">
      <c r="E172" s="2">
        <f>IF($B172="","",$C172*$D172)</f>
      </c>
    </row>
    <row r="173">
      <c r="E173" s="2">
        <f>IF($B173="","",$C173*$D173)</f>
      </c>
    </row>
    <row r="174">
      <c r="E174" s="2">
        <f>IF($B174="","",$C174*$D174)</f>
      </c>
    </row>
    <row r="175">
      <c r="E175" s="2">
        <f>IF($B175="","",$C175*$D175)</f>
      </c>
    </row>
    <row r="176">
      <c r="E176" s="2">
        <f>IF($B176="","",$C176*$D176)</f>
      </c>
    </row>
    <row r="177">
      <c r="E177" s="2">
        <f>IF($B177="","",$C177*$D177)</f>
      </c>
    </row>
    <row r="178">
      <c r="E178" s="2">
        <f>IF($B178="","",$C178*$D178)</f>
      </c>
    </row>
    <row r="179">
      <c r="E179" s="2">
        <f>IF($B179="","",$C179*$D179)</f>
      </c>
    </row>
    <row r="180">
      <c r="E180" s="2">
        <f>IF($B180="","",$C180*$D180)</f>
      </c>
    </row>
    <row r="181">
      <c r="E181" s="2">
        <f>IF($B181="","",$C181*$D181)</f>
      </c>
    </row>
    <row r="182">
      <c r="E182" s="2">
        <f>IF($B182="","",$C182*$D182)</f>
      </c>
    </row>
    <row r="183">
      <c r="E183" s="2">
        <f>IF($B183="","",$C183*$D183)</f>
      </c>
    </row>
    <row r="184">
      <c r="E184" s="2">
        <f>IF($B184="","",$C184*$D184)</f>
      </c>
    </row>
    <row r="185">
      <c r="E185" s="2">
        <f>IF($B185="","",$C185*$D185)</f>
      </c>
    </row>
    <row r="186">
      <c r="E186" s="2">
        <f>IF($B186="","",$C186*$D186)</f>
      </c>
    </row>
    <row r="187">
      <c r="E187" s="2">
        <f>IF($B187="","",$C187*$D187)</f>
      </c>
    </row>
    <row r="188">
      <c r="E188" s="2">
        <f>IF($B188="","",$C188*$D188)</f>
      </c>
    </row>
    <row r="189">
      <c r="E189" s="2">
        <f>IF($B189="","",$C189*$D189)</f>
      </c>
    </row>
    <row r="190">
      <c r="E190" s="2">
        <f>IF($B190="","",$C190*$D190)</f>
      </c>
    </row>
    <row r="191">
      <c r="E191" s="2">
        <f>IF($B191="","",$C191*$D191)</f>
      </c>
    </row>
    <row r="192">
      <c r="E192" s="2">
        <f>IF($B192="","",$C192*$D192)</f>
      </c>
    </row>
    <row r="193">
      <c r="E193" s="2">
        <f>IF($B193="","",$C193*$D193)</f>
      </c>
    </row>
    <row r="194">
      <c r="E194" s="2">
        <f>IF($B194="","",$C194*$D194)</f>
      </c>
    </row>
    <row r="195">
      <c r="E195" s="2">
        <f>IF($B195="","",$C195*$D195)</f>
      </c>
    </row>
    <row r="196">
      <c r="E196" s="2">
        <f>IF($B196="","",$C196*$D196)</f>
      </c>
    </row>
    <row r="197">
      <c r="E197" s="2">
        <f>IF($B197="","",$C197*$D197)</f>
      </c>
    </row>
    <row r="198">
      <c r="E198" s="2">
        <f>IF($B198="","",$C198*$D198)</f>
      </c>
    </row>
    <row r="199">
      <c r="E199" s="2">
        <f>IF($B199="","",$C199*$D199)</f>
      </c>
    </row>
    <row r="200">
      <c r="E200" s="2">
        <f>IF($B200="","",$C200*$D200)</f>
      </c>
    </row>
  </sheetData>
  <autoFilter ref="A1:F1"/>
</worksheet>
</file>

<file path=xl/worksheets/sheet7.xml><?xml version="1.0" encoding="utf-8"?>
<worksheet xmlns="http://schemas.openxmlformats.org/spreadsheetml/2006/main">
  <sheetViews>
    <sheetView workbookViewId="0"/>
  </sheetViews>
  <sheetFormatPr defaultRowHeight="15"/>
  <cols>
    <col min="1" max="1" width="42" customWidth="1"/>
    <col min="2" max="2" width="20" customWidth="1"/>
  </cols>
  <sheetData>
    <row r="1">
      <c r="A1" s="7" t="inlineStr">
        <is>
          <t>Tableau de bord</t>
        </is>
      </c>
    </row>
    <row r="3">
      <c r="A3" s="9" t="inlineStr">
        <is>
          <t>Chiffre d'affaires de la période</t>
        </is>
      </c>
      <c r="B3" s="8">
        <f>SUM('Plats'!$H$2:$H$31)</f>
      </c>
    </row>
    <row r="4">
      <c r="A4" s="9" t="inlineStr">
        <is>
          <t>Coût matière de la période</t>
        </is>
      </c>
      <c r="B4" s="8">
        <f>SUMPRODUCT('Plats'!$D$2:$D$31,'Plats'!$G$2:$G$31)</f>
      </c>
    </row>
    <row r="5">
      <c r="A5" s="9" t="inlineStr">
        <is>
          <t>Food cost global</t>
        </is>
      </c>
      <c r="B5" s="5">
        <f>IF(SUM('Plats'!$H$2:$H$31)=0,"",SUMPRODUCT('Plats'!$D$2:$D$31,'Plats'!$G$2:$G$31)/SUM('Plats'!$H$2:$H$31))</f>
      </c>
    </row>
    <row r="6">
      <c r="A6" s="9" t="inlineStr">
        <is>
          <t>Marge brute de la période</t>
        </is>
      </c>
      <c r="B6" s="8">
        <f>SUM('Plats'!$I$2:$I$31)</f>
      </c>
    </row>
    <row r="7">
      <c r="A7" s="9" t="inlineStr">
        <is>
          <t>Portions servies</t>
        </is>
      </c>
      <c r="B7" s="5">
        <f>SUM('Plats'!$G$2:$G$31)</f>
      </c>
    </row>
    <row r="8">
      <c r="A8" s="9" t="inlineStr">
        <is>
          <t>Ingrédients sous leur seuil</t>
        </is>
      </c>
      <c r="B8" s="5">
        <f>COUNTIF('Ingrédients'!$L$2:$L$41,"À COMMANDER")</f>
      </c>
    </row>
    <row r="9">
      <c r="A9" s="9" t="inlineStr">
        <is>
          <t>Écart de stock, en valeur</t>
        </is>
      </c>
      <c r="B9" s="8">
        <f>SUMPRODUCT('Ingrédients'!$J$2:$J$41,'Ingrédients'!$D$2:$D$41)</f>
      </c>
    </row>
    <row r="10">
      <c r="A10" s="9" t="inlineStr">
        <is>
          <t>Date du jour</t>
        </is>
      </c>
      <c r="B10" s="3">
        <f>TODAY()</f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Modèle Excel de gestion pour restaurant et snack, BelloCommerce</dc:title>
  <dc:creator>BelloCommerce</dc:creator>
  <cp:lastModifiedBy>BelloCommerce</cp:lastModifiedBy>
  <dcterms:created xsi:type="dcterms:W3CDTF">2026-07-30T00:00:00Z</dcterms:created>
</cp:coreProperties>
</file>