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sheets>
    <sheet name="طريقة الاستعمال" sheetId="1" r:id="rId1"/>
    <sheet name="المنتجات" sheetId="2" r:id="rId2"/>
    <sheet name="الإدخالات" sheetId="3" r:id="rId3"/>
    <sheet name="الإخراجات" sheetId="4" r:id="rId4"/>
    <sheet name="الجرد" sheetId="5" r:id="rId5"/>
    <sheet name="لوحة القيادة" sheetId="6" r:id="rId6"/>
  </sheets>
  <calcPr calcId="124519" fullCalcOnLoad="1"/>
</workbook>
</file>

<file path=xl/styles.xml><?xml version="1.0" encoding="utf-8"?>
<styleSheet xmlns="http://schemas.openxmlformats.org/spreadsheetml/2006/main">
  <numFmts count="2">
    <numFmt numFmtId="164" formatCode="#,##0.00\ &quot;درهم&quot;"/>
    <numFmt numFmtId="165" formatCode="dd/mm/yyyy"/>
  </numFmts>
  <fonts count="4">
    <font>
      <sz val="11"/>
      <name val="Calibri"/>
    </font>
    <font>
      <b/>
      <sz val="11"/>
      <color rgb="FFFFFFFF"/>
      <name val="Calibri"/>
    </font>
    <font>
      <b/>
      <sz val="11"/>
      <name val="Calibri"/>
    </font>
    <font>
      <b/>
      <sz val="14"/>
      <name val="Calibri"/>
    </font>
  </fonts>
  <fills count="4">
    <fill>
      <patternFill patternType="none"/>
    </fill>
    <fill>
      <patternFill patternType="gray125"/>
    </fill>
    <fill>
      <patternFill patternType="solid">
        <fgColor rgb="FF1F3A5F"/>
        <bgColor indexed="64"/>
      </patternFill>
    </fill>
    <fill>
      <patternFill patternType="solid">
        <fgColor rgb="FFF2F5F9"/>
        <bgColor indexed="64"/>
      </patternFill>
    </fill>
  </fills>
  <borders count="2">
    <border/>
    <border>
      <bottom style="thin">
        <color rgb="FFBFC8D4"/>
      </bottom>
    </border>
  </borders>
  <cellStyleXfs count="1">
    <xf numFmtId="0" fontId="0" fillId="0" borderId="0"/>
  </cellStyleXfs>
  <cellXfs count="10">
    <xf xfId="0" numFmtId="0" fontId="0" fillId="0" borderId="0"/>
    <xf xfId="0" numFmtId="0" fontId="1" fillId="2" borderId="1" applyFont="1" applyFill="1" applyBorder="1">
      <alignment vertical="center" wrapText="1"/>
    </xf>
    <xf xfId="0" numFmtId="164" fontId="0" fillId="0" borderId="0" applyNumberFormat="1"/>
    <xf xfId="0" numFmtId="165" fontId="0" fillId="0" borderId="0" applyNumberFormat="1"/>
    <xf xfId="0" numFmtId="1" fontId="0" fillId="0" borderId="0" applyNumberFormat="1"/>
    <xf xfId="0" numFmtId="0" fontId="2" fillId="0" borderId="0" applyFont="1"/>
    <xf xfId="0" numFmtId="0" fontId="0" fillId="0" borderId="0">
      <alignment vertical="top" wrapText="1"/>
    </xf>
    <xf xfId="0" numFmtId="0" fontId="3" fillId="0" borderId="0" applyFont="1"/>
    <xf xfId="0" numFmtId="164" fontId="2" fillId="0" borderId="0" applyNumberFormat="1" applyFont="1"/>
    <xf xfId="0" numFmtId="0" fontId="0" fillId="3" borderId="0" applyFill="1">
      <alignment vertical="top" wrapText="1"/>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rightToLeft="1" tabSelected="1"/>
  </sheetViews>
  <sheetFormatPr defaultRowHeight="15"/>
  <cols>
    <col min="1" max="1" width="104" customWidth="1"/>
  </cols>
  <sheetData>
    <row r="1">
      <c r="A1" s="7" t="inlineStr">
        <is>
          <t>نموذج إدارة المخزون</t>
        </is>
      </c>
    </row>
    <row r="3">
      <c r="A3" s="6" t="inlineStr">
        <is>
          <t>يمسك هذا الملف مخزون محل صغير بأربع صيغ ودون أي ماكرو. وهو مجاني، بلا تسجيل، ويمكنك تعديله كما تشاء.</t>
        </is>
      </c>
    </row>
    <row r="5">
      <c r="A5" s="6" t="inlineStr">
        <is>
          <t>1. ورقة المنتجات: استبدل الأسطر الاثني عشر النموذجية بأصنافك. سطر واحد لكل مرجع. والأعمدة المحسوبة (الإدخالات، الإخراجات، المخزون الحالي، الحالة، قيمة المخزون، الهامش) صيغ: لا تكتبها بيدك.</t>
        </is>
      </c>
    </row>
    <row r="7">
      <c r="A7" s="6" t="inlineStr">
        <is>
          <t>2. ورقة الإدخالات: سطر لكل استلام بضاعة، بالمرجع نفسه المكتوب في ورقة المنتجات حرفًا بحرف. وهذا هو القيد الوحيد في الملف.</t>
        </is>
      </c>
    </row>
    <row r="9">
      <c r="A9" s="6" t="inlineStr">
        <is>
          <t>3. ورقة الإخراجات: سطر لكل بيعة أو تلف أو انكسار أو إرجاع أو هدية. وإن كنت تؤدي البيع ببرنامج نقاط بيع، فلا تنسخ المبيعات هنا: اكتب التلف والانكسار والإرجاع فقط.</t>
        </is>
      </c>
    </row>
    <row r="11">
      <c r="A11" s="6" t="inlineStr">
        <is>
          <t>4. ورقة الجرد: أدخل ما عددته في عمود المخزون المعدود. أما الفرق وقيمته فيُحسبان وحدهما. والفرق السالب بضاعة خرجت دون أن تُسجَّل.</t>
        </is>
      </c>
    </row>
    <row r="13">
      <c r="A13" s="6" t="inlineStr">
        <is>
          <t>5. ورقة لوحة القيادة: لا شيء يُدخَل فيها. فهي تقرأ الأوراق الأخرى.</t>
        </is>
      </c>
    </row>
    <row r="15">
      <c r="A15" s="6" t="inlineStr">
        <is>
          <t>أثمنة المثال ومورّدوه وكمياته إشارية، وتخدم فقط إظهار الصيغ وهي تعمل. احذف الأسطر الاثني عشر قبل أن تبدأ، أو اكتب فوقها.</t>
        </is>
      </c>
    </row>
    <row r="17">
      <c r="A17" s="6" t="inlineStr">
        <is>
          <t>حدّ ينبغي معرفته قبل أن تستقر فيه: جدول البيانات لا يفتحه إلا شخص واحد في الوقت نفسه، ولا يقرأ الباركود، ولا يحيّن نفسه حين تبيع. وبعد مئتين أو ثلاثمائة مرجع، أو حين يحتاج شخص ثانٍ إلى المسّ به، فالذي تحتاجه برنامج نقاط بيع.</t>
        </is>
      </c>
    </row>
    <row r="19">
      <c r="A19" s="6" t="inlineStr">
        <is>
          <t>نموذج من BelloCommerce: blog.bellocommerce.com</t>
        </is>
      </c>
    </row>
  </sheetData>
</worksheet>
</file>

<file path=xl/worksheets/sheet2.xml><?xml version="1.0" encoding="utf-8"?>
<worksheet xmlns="http://schemas.openxmlformats.org/spreadsheetml/2006/main">
  <sheetViews>
    <sheetView workbookViewId="0" rightToLeft="1">
      <pane ySplit="1" topLeftCell="A2" activePane="bottomLeft" state="frozen"/>
    </sheetView>
  </sheetViews>
  <sheetFormatPr defaultRowHeight="15"/>
  <cols>
    <col min="1" max="1" width="11" customWidth="1"/>
    <col min="2" max="2" width="26" customWidth="1"/>
    <col min="3" max="3" width="14" customWidth="1"/>
    <col min="4" max="4" width="9" customWidth="1"/>
    <col min="5" max="5" width="13" customWidth="1"/>
    <col min="6" max="6" width="13" customWidth="1"/>
    <col min="7" max="7" width="12" customWidth="1"/>
    <col min="8" max="8" width="10" customWidth="1"/>
    <col min="9" max="9" width="10" customWidth="1"/>
    <col min="10" max="10" width="13" customWidth="1"/>
    <col min="11" max="11" width="13" customWidth="1"/>
    <col min="12" max="12" width="15" customWidth="1"/>
    <col min="13" max="13" width="15" customWidth="1"/>
    <col min="14" max="14" width="14" customWidth="1"/>
  </cols>
  <sheetData>
    <row r="1">
      <c r="A1" s="1" t="inlineStr">
        <is>
          <t>المرجع</t>
        </is>
      </c>
      <c r="B1" s="1" t="inlineStr">
        <is>
          <t>التسمية</t>
        </is>
      </c>
      <c r="C1" s="1" t="inlineStr">
        <is>
          <t>الفئة</t>
        </is>
      </c>
      <c r="D1" s="1" t="inlineStr">
        <is>
          <t>الوحدة</t>
        </is>
      </c>
      <c r="E1" s="1" t="inlineStr">
        <is>
          <t>ثمن الشراء</t>
        </is>
      </c>
      <c r="F1" s="1" t="inlineStr">
        <is>
          <t>ثمن البيع</t>
        </is>
      </c>
      <c r="G1" s="1" t="inlineStr">
        <is>
          <t>المخزون الابتدائي</t>
        </is>
      </c>
      <c r="H1" s="1" t="inlineStr">
        <is>
          <t>الإدخالات</t>
        </is>
      </c>
      <c r="I1" s="1" t="inlineStr">
        <is>
          <t>الإخراجات</t>
        </is>
      </c>
      <c r="J1" s="1" t="inlineStr">
        <is>
          <t>المخزون الحالي</t>
        </is>
      </c>
      <c r="K1" s="1" t="inlineStr">
        <is>
          <t>عتبة التنبيه</t>
        </is>
      </c>
      <c r="L1" s="1" t="inlineStr">
        <is>
          <t>الحالة</t>
        </is>
      </c>
      <c r="M1" s="1" t="inlineStr">
        <is>
          <t>قيمة المخزون</t>
        </is>
      </c>
      <c r="N1" s="1" t="inlineStr">
        <is>
          <t>الهامش للوحدة</t>
        </is>
      </c>
    </row>
    <row r="2">
      <c r="A2" t="inlineStr">
        <is>
          <t>EP-001</t>
        </is>
      </c>
      <c r="B2" t="inlineStr">
        <is>
          <t>دقيق القمح 1 كغ</t>
        </is>
      </c>
      <c r="C2" t="inlineStr">
        <is>
          <t>مواد غذائية</t>
        </is>
      </c>
      <c r="D2" t="inlineStr">
        <is>
          <t>كيس</t>
        </is>
      </c>
      <c r="E2" s="2">
        <v>8.5</v>
      </c>
      <c r="F2" s="2">
        <v>11.0</v>
      </c>
      <c r="G2" s="4">
        <v>40</v>
      </c>
      <c r="H2" s="4">
        <f>IF($A2="","",SUMIF('الإدخالات'!$B$2:$B$201,$A2,'الإدخالات'!$C$2:$C$201))</f>
      </c>
      <c r="I2" s="4">
        <f>IF($A2="","",SUMIF('الإخراجات'!$B$2:$B$201,$A2,'الإخراجات'!$C$2:$C$201))</f>
      </c>
      <c r="J2" s="4">
        <f>IF($A2="","",$G2+$H2-$I2)</f>
      </c>
      <c r="K2" s="4">
        <v>20</v>
      </c>
      <c r="L2">
        <f>IF($A2="","",IF($J2&lt;=$K2,"أعد الطلب","سليم"))</f>
      </c>
      <c r="M2" s="2">
        <f>IF($A2="","",$J2*$E2)</f>
      </c>
      <c r="N2" s="2">
        <f>IF($A2="","",$F2-$E2)</f>
      </c>
    </row>
    <row r="3">
      <c r="A3" t="inlineStr">
        <is>
          <t>EP-002</t>
        </is>
      </c>
      <c r="B3" t="inlineStr">
        <is>
          <t>سكر حبيبي 1 كغ</t>
        </is>
      </c>
      <c r="C3" t="inlineStr">
        <is>
          <t>مواد غذائية</t>
        </is>
      </c>
      <c r="D3" t="inlineStr">
        <is>
          <t>كيس</t>
        </is>
      </c>
      <c r="E3" s="2">
        <v>9.0</v>
      </c>
      <c r="F3" s="2">
        <v>12.0</v>
      </c>
      <c r="G3" s="4">
        <v>60</v>
      </c>
      <c r="H3" s="4">
        <f>IF($A3="","",SUMIF('الإدخالات'!$B$2:$B$201,$A3,'الإدخالات'!$C$2:$C$201))</f>
      </c>
      <c r="I3" s="4">
        <f>IF($A3="","",SUMIF('الإخراجات'!$B$2:$B$201,$A3,'الإخراجات'!$C$2:$C$201))</f>
      </c>
      <c r="J3" s="4">
        <f>IF($A3="","",$G3+$H3-$I3)</f>
      </c>
      <c r="K3" s="4">
        <v>24</v>
      </c>
      <c r="L3">
        <f>IF($A3="","",IF($J3&lt;=$K3,"أعد الطلب","سليم"))</f>
      </c>
      <c r="M3" s="2">
        <f>IF($A3="","",$J3*$E3)</f>
      </c>
      <c r="N3" s="2">
        <f>IF($A3="","",$F3-$E3)</f>
      </c>
    </row>
    <row r="4">
      <c r="A4" t="inlineStr">
        <is>
          <t>EP-003</t>
        </is>
      </c>
      <c r="B4" t="inlineStr">
        <is>
          <t>زيت المائدة 1 ل</t>
        </is>
      </c>
      <c r="C4" t="inlineStr">
        <is>
          <t>مواد غذائية</t>
        </is>
      </c>
      <c r="D4" t="inlineStr">
        <is>
          <t>قنينة</t>
        </is>
      </c>
      <c r="E4" s="2">
        <v>17.0</v>
      </c>
      <c r="F4" s="2">
        <v>21.0</v>
      </c>
      <c r="G4" s="4">
        <v>36</v>
      </c>
      <c r="H4" s="4">
        <f>IF($A4="","",SUMIF('الإدخالات'!$B$2:$B$201,$A4,'الإدخالات'!$C$2:$C$201))</f>
      </c>
      <c r="I4" s="4">
        <f>IF($A4="","",SUMIF('الإخراجات'!$B$2:$B$201,$A4,'الإخراجات'!$C$2:$C$201))</f>
      </c>
      <c r="J4" s="4">
        <f>IF($A4="","",$G4+$H4-$I4)</f>
      </c>
      <c r="K4" s="4">
        <v>18</v>
      </c>
      <c r="L4">
        <f>IF($A4="","",IF($J4&lt;=$K4,"أعد الطلب","سليم"))</f>
      </c>
      <c r="M4" s="2">
        <f>IF($A4="","",$J4*$E4)</f>
      </c>
      <c r="N4" s="2">
        <f>IF($A4="","",$F4-$E4)</f>
      </c>
    </row>
    <row r="5">
      <c r="A5" t="inlineStr">
        <is>
          <t>EP-004</t>
        </is>
      </c>
      <c r="B5" t="inlineStr">
        <is>
          <t>أتاي أخضر 200 غ</t>
        </is>
      </c>
      <c r="C5" t="inlineStr">
        <is>
          <t>مواد غذائية</t>
        </is>
      </c>
      <c r="D5" t="inlineStr">
        <is>
          <t>علبة</t>
        </is>
      </c>
      <c r="E5" s="2">
        <v>22.0</v>
      </c>
      <c r="F5" s="2">
        <v>28.0</v>
      </c>
      <c r="G5" s="4">
        <v>24</v>
      </c>
      <c r="H5" s="4">
        <f>IF($A5="","",SUMIF('الإدخالات'!$B$2:$B$201,$A5,'الإدخالات'!$C$2:$C$201))</f>
      </c>
      <c r="I5" s="4">
        <f>IF($A5="","",SUMIF('الإخراجات'!$B$2:$B$201,$A5,'الإخراجات'!$C$2:$C$201))</f>
      </c>
      <c r="J5" s="4">
        <f>IF($A5="","",$G5+$H5-$I5)</f>
      </c>
      <c r="K5" s="4">
        <v>12</v>
      </c>
      <c r="L5">
        <f>IF($A5="","",IF($J5&lt;=$K5,"أعد الطلب","سليم"))</f>
      </c>
      <c r="M5" s="2">
        <f>IF($A5="","",$J5*$E5)</f>
      </c>
      <c r="N5" s="2">
        <f>IF($A5="","",$F5-$E5)</f>
      </c>
    </row>
    <row r="6">
      <c r="A6" t="inlineStr">
        <is>
          <t>EP-005</t>
        </is>
      </c>
      <c r="B6" t="inlineStr">
        <is>
          <t>حليب معقم 1 ل</t>
        </is>
      </c>
      <c r="C6" t="inlineStr">
        <is>
          <t>طازج</t>
        </is>
      </c>
      <c r="D6" t="inlineStr">
        <is>
          <t>علبة</t>
        </is>
      </c>
      <c r="E6" s="2">
        <v>6.5</v>
      </c>
      <c r="F6" s="2">
        <v>8.0</v>
      </c>
      <c r="G6" s="4">
        <v>48</v>
      </c>
      <c r="H6" s="4">
        <f>IF($A6="","",SUMIF('الإدخالات'!$B$2:$B$201,$A6,'الإدخالات'!$C$2:$C$201))</f>
      </c>
      <c r="I6" s="4">
        <f>IF($A6="","",SUMIF('الإخراجات'!$B$2:$B$201,$A6,'الإخراجات'!$C$2:$C$201))</f>
      </c>
      <c r="J6" s="4">
        <f>IF($A6="","",$G6+$H6-$I6)</f>
      </c>
      <c r="K6" s="4">
        <v>30</v>
      </c>
      <c r="L6">
        <f>IF($A6="","",IF($J6&lt;=$K6,"أعد الطلب","سليم"))</f>
      </c>
      <c r="M6" s="2">
        <f>IF($A6="","",$J6*$E6)</f>
      </c>
      <c r="N6" s="2">
        <f>IF($A6="","",$F6-$E6)</f>
      </c>
    </row>
    <row r="7">
      <c r="A7" t="inlineStr">
        <is>
          <t>EP-006</t>
        </is>
      </c>
      <c r="B7" t="inlineStr">
        <is>
          <t>بيض، طبق 30</t>
        </is>
      </c>
      <c r="C7" t="inlineStr">
        <is>
          <t>طازج</t>
        </is>
      </c>
      <c r="D7" t="inlineStr">
        <is>
          <t>طبق</t>
        </is>
      </c>
      <c r="E7" s="2">
        <v>38.0</v>
      </c>
      <c r="F7" s="2">
        <v>45.0</v>
      </c>
      <c r="G7" s="4">
        <v>12</v>
      </c>
      <c r="H7" s="4">
        <f>IF($A7="","",SUMIF('الإدخالات'!$B$2:$B$201,$A7,'الإدخالات'!$C$2:$C$201))</f>
      </c>
      <c r="I7" s="4">
        <f>IF($A7="","",SUMIF('الإخراجات'!$B$2:$B$201,$A7,'الإخراجات'!$C$2:$C$201))</f>
      </c>
      <c r="J7" s="4">
        <f>IF($A7="","",$G7+$H7-$I7)</f>
      </c>
      <c r="K7" s="4">
        <v>6</v>
      </c>
      <c r="L7">
        <f>IF($A7="","",IF($J7&lt;=$K7,"أعد الطلب","سليم"))</f>
      </c>
      <c r="M7" s="2">
        <f>IF($A7="","",$J7*$E7)</f>
      </c>
      <c r="N7" s="2">
        <f>IF($A7="","",$F7-$E7)</f>
      </c>
    </row>
    <row r="8">
      <c r="A8" t="inlineStr">
        <is>
          <t>EP-007</t>
        </is>
      </c>
      <c r="B8" t="inlineStr">
        <is>
          <t>ماء معدني 1,5 ل</t>
        </is>
      </c>
      <c r="C8" t="inlineStr">
        <is>
          <t>مشروبات</t>
        </is>
      </c>
      <c r="D8" t="inlineStr">
        <is>
          <t>قنينة</t>
        </is>
      </c>
      <c r="E8" s="2">
        <v>4.0</v>
      </c>
      <c r="F8" s="2">
        <v>6.0</v>
      </c>
      <c r="G8" s="4">
        <v>72</v>
      </c>
      <c r="H8" s="4">
        <f>IF($A8="","",SUMIF('الإدخالات'!$B$2:$B$201,$A8,'الإدخالات'!$C$2:$C$201))</f>
      </c>
      <c r="I8" s="4">
        <f>IF($A8="","",SUMIF('الإخراجات'!$B$2:$B$201,$A8,'الإخراجات'!$C$2:$C$201))</f>
      </c>
      <c r="J8" s="4">
        <f>IF($A8="","",$G8+$H8-$I8)</f>
      </c>
      <c r="K8" s="4">
        <v>36</v>
      </c>
      <c r="L8">
        <f>IF($A8="","",IF($J8&lt;=$K8,"أعد الطلب","سليم"))</f>
      </c>
      <c r="M8" s="2">
        <f>IF($A8="","",$J8*$E8)</f>
      </c>
      <c r="N8" s="2">
        <f>IF($A8="","",$F8-$E8)</f>
      </c>
    </row>
    <row r="9">
      <c r="A9" t="inlineStr">
        <is>
          <t>EP-008</t>
        </is>
      </c>
      <c r="B9" t="inlineStr">
        <is>
          <t>مشروب غازي 1 ل</t>
        </is>
      </c>
      <c r="C9" t="inlineStr">
        <is>
          <t>مشروبات</t>
        </is>
      </c>
      <c r="D9" t="inlineStr">
        <is>
          <t>قنينة</t>
        </is>
      </c>
      <c r="E9" s="2">
        <v>7.0</v>
      </c>
      <c r="F9" s="2">
        <v>10.0</v>
      </c>
      <c r="G9" s="4">
        <v>48</v>
      </c>
      <c r="H9" s="4">
        <f>IF($A9="","",SUMIF('الإدخالات'!$B$2:$B$201,$A9,'الإدخالات'!$C$2:$C$201))</f>
      </c>
      <c r="I9" s="4">
        <f>IF($A9="","",SUMIF('الإخراجات'!$B$2:$B$201,$A9,'الإخراجات'!$C$2:$C$201))</f>
      </c>
      <c r="J9" s="4">
        <f>IF($A9="","",$G9+$H9-$I9)</f>
      </c>
      <c r="K9" s="4">
        <v>24</v>
      </c>
      <c r="L9">
        <f>IF($A9="","",IF($J9&lt;=$K9,"أعد الطلب","سليم"))</f>
      </c>
      <c r="M9" s="2">
        <f>IF($A9="","",$J9*$E9)</f>
      </c>
      <c r="N9" s="2">
        <f>IF($A9="","",$F9-$E9)</f>
      </c>
    </row>
    <row r="10">
      <c r="A10" t="inlineStr">
        <is>
          <t>EP-009</t>
        </is>
      </c>
      <c r="B10" t="inlineStr">
        <is>
          <t>صابون منزلي</t>
        </is>
      </c>
      <c r="C10" t="inlineStr">
        <is>
          <t>منظفات</t>
        </is>
      </c>
      <c r="D10" t="inlineStr">
        <is>
          <t>وحدة</t>
        </is>
      </c>
      <c r="E10" s="2">
        <v>5.5</v>
      </c>
      <c r="F10" s="2">
        <v>8.0</v>
      </c>
      <c r="G10" s="4">
        <v>30</v>
      </c>
      <c r="H10" s="4">
        <f>IF($A10="","",SUMIF('الإدخالات'!$B$2:$B$201,$A10,'الإدخالات'!$C$2:$C$201))</f>
      </c>
      <c r="I10" s="4">
        <f>IF($A10="","",SUMIF('الإخراجات'!$B$2:$B$201,$A10,'الإخراجات'!$C$2:$C$201))</f>
      </c>
      <c r="J10" s="4">
        <f>IF($A10="","",$G10+$H10-$I10)</f>
      </c>
      <c r="K10" s="4">
        <v>12</v>
      </c>
      <c r="L10">
        <f>IF($A10="","",IF($J10&lt;=$K10,"أعد الطلب","سليم"))</f>
      </c>
      <c r="M10" s="2">
        <f>IF($A10="","",$J10*$E10)</f>
      </c>
      <c r="N10" s="2">
        <f>IF($A10="","",$F10-$E10)</f>
      </c>
    </row>
    <row r="11">
      <c r="A11" t="inlineStr">
        <is>
          <t>EP-010</t>
        </is>
      </c>
      <c r="B11" t="inlineStr">
        <is>
          <t>ماء جافيل 1 ل</t>
        </is>
      </c>
      <c r="C11" t="inlineStr">
        <is>
          <t>منظفات</t>
        </is>
      </c>
      <c r="D11" t="inlineStr">
        <is>
          <t>قنينة</t>
        </is>
      </c>
      <c r="E11" s="2">
        <v>6.0</v>
      </c>
      <c r="F11" s="2">
        <v>9.0</v>
      </c>
      <c r="G11" s="4">
        <v>24</v>
      </c>
      <c r="H11" s="4">
        <f>IF($A11="","",SUMIF('الإدخالات'!$B$2:$B$201,$A11,'الإدخالات'!$C$2:$C$201))</f>
      </c>
      <c r="I11" s="4">
        <f>IF($A11="","",SUMIF('الإخراجات'!$B$2:$B$201,$A11,'الإخراجات'!$C$2:$C$201))</f>
      </c>
      <c r="J11" s="4">
        <f>IF($A11="","",$G11+$H11-$I11)</f>
      </c>
      <c r="K11" s="4">
        <v>12</v>
      </c>
      <c r="L11">
        <f>IF($A11="","",IF($J11&lt;=$K11,"أعد الطلب","سليم"))</f>
      </c>
      <c r="M11" s="2">
        <f>IF($A11="","",$J11*$E11)</f>
      </c>
      <c r="N11" s="2">
        <f>IF($A11="","",$F11-$E11)</f>
      </c>
    </row>
    <row r="12">
      <c r="A12" t="inlineStr">
        <is>
          <t>EP-011</t>
        </is>
      </c>
      <c r="B12" t="inlineStr">
        <is>
          <t>خبز التوست</t>
        </is>
      </c>
      <c r="C12" t="inlineStr">
        <is>
          <t>طازج</t>
        </is>
      </c>
      <c r="D12" t="inlineStr">
        <is>
          <t>علبة</t>
        </is>
      </c>
      <c r="E12" s="2">
        <v>7.5</v>
      </c>
      <c r="F12" s="2">
        <v>10.0</v>
      </c>
      <c r="G12" s="4">
        <v>18</v>
      </c>
      <c r="H12" s="4">
        <f>IF($A12="","",SUMIF('الإدخالات'!$B$2:$B$201,$A12,'الإدخالات'!$C$2:$C$201))</f>
      </c>
      <c r="I12" s="4">
        <f>IF($A12="","",SUMIF('الإخراجات'!$B$2:$B$201,$A12,'الإخراجات'!$C$2:$C$201))</f>
      </c>
      <c r="J12" s="4">
        <f>IF($A12="","",$G12+$H12-$I12)</f>
      </c>
      <c r="K12" s="4">
        <v>12</v>
      </c>
      <c r="L12">
        <f>IF($A12="","",IF($J12&lt;=$K12,"أعد الطلب","سليم"))</f>
      </c>
      <c r="M12" s="2">
        <f>IF($A12="","",$J12*$E12)</f>
      </c>
      <c r="N12" s="2">
        <f>IF($A12="","",$F12-$E12)</f>
      </c>
    </row>
    <row r="13">
      <c r="A13" t="inlineStr">
        <is>
          <t>EP-012</t>
        </is>
      </c>
      <c r="B13" t="inlineStr">
        <is>
          <t>قهوة مطحونة 250 غ</t>
        </is>
      </c>
      <c r="C13" t="inlineStr">
        <is>
          <t>مواد غذائية</t>
        </is>
      </c>
      <c r="D13" t="inlineStr">
        <is>
          <t>علبة</t>
        </is>
      </c>
      <c r="E13" s="2">
        <v>26.0</v>
      </c>
      <c r="F13" s="2">
        <v>33.0</v>
      </c>
      <c r="G13" s="4">
        <v>15</v>
      </c>
      <c r="H13" s="4">
        <f>IF($A13="","",SUMIF('الإدخالات'!$B$2:$B$201,$A13,'الإدخالات'!$C$2:$C$201))</f>
      </c>
      <c r="I13" s="4">
        <f>IF($A13="","",SUMIF('الإخراجات'!$B$2:$B$201,$A13,'الإخراجات'!$C$2:$C$201))</f>
      </c>
      <c r="J13" s="4">
        <f>IF($A13="","",$G13+$H13-$I13)</f>
      </c>
      <c r="K13" s="4">
        <v>8</v>
      </c>
      <c r="L13">
        <f>IF($A13="","",IF($J13&lt;=$K13,"أعد الطلب","سليم"))</f>
      </c>
      <c r="M13" s="2">
        <f>IF($A13="","",$J13*$E13)</f>
      </c>
      <c r="N13" s="2">
        <f>IF($A13="","",$F13-$E13)</f>
      </c>
    </row>
    <row r="14">
      <c r="H14" s="4">
        <f>IF($A14="","",SUMIF('الإدخالات'!$B$2:$B$201,$A14,'الإدخالات'!$C$2:$C$201))</f>
      </c>
      <c r="I14" s="4">
        <f>IF($A14="","",SUMIF('الإخراجات'!$B$2:$B$201,$A14,'الإخراجات'!$C$2:$C$201))</f>
      </c>
      <c r="J14" s="4">
        <f>IF($A14="","",$G14+$H14-$I14)</f>
      </c>
      <c r="L14">
        <f>IF($A14="","",IF($J14&lt;=$K14,"أعد الطلب","سليم"))</f>
      </c>
      <c r="M14" s="2">
        <f>IF($A14="","",$J14*$E14)</f>
      </c>
      <c r="N14" s="2">
        <f>IF($A14="","",$F14-$E14)</f>
      </c>
    </row>
    <row r="15">
      <c r="H15" s="4">
        <f>IF($A15="","",SUMIF('الإدخالات'!$B$2:$B$201,$A15,'الإدخالات'!$C$2:$C$201))</f>
      </c>
      <c r="I15" s="4">
        <f>IF($A15="","",SUMIF('الإخراجات'!$B$2:$B$201,$A15,'الإخراجات'!$C$2:$C$201))</f>
      </c>
      <c r="J15" s="4">
        <f>IF($A15="","",$G15+$H15-$I15)</f>
      </c>
      <c r="L15">
        <f>IF($A15="","",IF($J15&lt;=$K15,"أعد الطلب","سليم"))</f>
      </c>
      <c r="M15" s="2">
        <f>IF($A15="","",$J15*$E15)</f>
      </c>
      <c r="N15" s="2">
        <f>IF($A15="","",$F15-$E15)</f>
      </c>
    </row>
    <row r="16">
      <c r="H16" s="4">
        <f>IF($A16="","",SUMIF('الإدخالات'!$B$2:$B$201,$A16,'الإدخالات'!$C$2:$C$201))</f>
      </c>
      <c r="I16" s="4">
        <f>IF($A16="","",SUMIF('الإخراجات'!$B$2:$B$201,$A16,'الإخراجات'!$C$2:$C$201))</f>
      </c>
      <c r="J16" s="4">
        <f>IF($A16="","",$G16+$H16-$I16)</f>
      </c>
      <c r="L16">
        <f>IF($A16="","",IF($J16&lt;=$K16,"أعد الطلب","سليم"))</f>
      </c>
      <c r="M16" s="2">
        <f>IF($A16="","",$J16*$E16)</f>
      </c>
      <c r="N16" s="2">
        <f>IF($A16="","",$F16-$E16)</f>
      </c>
    </row>
    <row r="17">
      <c r="H17" s="4">
        <f>IF($A17="","",SUMIF('الإدخالات'!$B$2:$B$201,$A17,'الإدخالات'!$C$2:$C$201))</f>
      </c>
      <c r="I17" s="4">
        <f>IF($A17="","",SUMIF('الإخراجات'!$B$2:$B$201,$A17,'الإخراجات'!$C$2:$C$201))</f>
      </c>
      <c r="J17" s="4">
        <f>IF($A17="","",$G17+$H17-$I17)</f>
      </c>
      <c r="L17">
        <f>IF($A17="","",IF($J17&lt;=$K17,"أعد الطلب","سليم"))</f>
      </c>
      <c r="M17" s="2">
        <f>IF($A17="","",$J17*$E17)</f>
      </c>
      <c r="N17" s="2">
        <f>IF($A17="","",$F17-$E17)</f>
      </c>
    </row>
    <row r="18">
      <c r="H18" s="4">
        <f>IF($A18="","",SUMIF('الإدخالات'!$B$2:$B$201,$A18,'الإدخالات'!$C$2:$C$201))</f>
      </c>
      <c r="I18" s="4">
        <f>IF($A18="","",SUMIF('الإخراجات'!$B$2:$B$201,$A18,'الإخراجات'!$C$2:$C$201))</f>
      </c>
      <c r="J18" s="4">
        <f>IF($A18="","",$G18+$H18-$I18)</f>
      </c>
      <c r="L18">
        <f>IF($A18="","",IF($J18&lt;=$K18,"أعد الطلب","سليم"))</f>
      </c>
      <c r="M18" s="2">
        <f>IF($A18="","",$J18*$E18)</f>
      </c>
      <c r="N18" s="2">
        <f>IF($A18="","",$F18-$E18)</f>
      </c>
    </row>
    <row r="19">
      <c r="H19" s="4">
        <f>IF($A19="","",SUMIF('الإدخالات'!$B$2:$B$201,$A19,'الإدخالات'!$C$2:$C$201))</f>
      </c>
      <c r="I19" s="4">
        <f>IF($A19="","",SUMIF('الإخراجات'!$B$2:$B$201,$A19,'الإخراجات'!$C$2:$C$201))</f>
      </c>
      <c r="J19" s="4">
        <f>IF($A19="","",$G19+$H19-$I19)</f>
      </c>
      <c r="L19">
        <f>IF($A19="","",IF($J19&lt;=$K19,"أعد الطلب","سليم"))</f>
      </c>
      <c r="M19" s="2">
        <f>IF($A19="","",$J19*$E19)</f>
      </c>
      <c r="N19" s="2">
        <f>IF($A19="","",$F19-$E19)</f>
      </c>
    </row>
    <row r="20">
      <c r="H20" s="4">
        <f>IF($A20="","",SUMIF('الإدخالات'!$B$2:$B$201,$A20,'الإدخالات'!$C$2:$C$201))</f>
      </c>
      <c r="I20" s="4">
        <f>IF($A20="","",SUMIF('الإخراجات'!$B$2:$B$201,$A20,'الإخراجات'!$C$2:$C$201))</f>
      </c>
      <c r="J20" s="4">
        <f>IF($A20="","",$G20+$H20-$I20)</f>
      </c>
      <c r="L20">
        <f>IF($A20="","",IF($J20&lt;=$K20,"أعد الطلب","سليم"))</f>
      </c>
      <c r="M20" s="2">
        <f>IF($A20="","",$J20*$E20)</f>
      </c>
      <c r="N20" s="2">
        <f>IF($A20="","",$F20-$E20)</f>
      </c>
    </row>
    <row r="21">
      <c r="H21" s="4">
        <f>IF($A21="","",SUMIF('الإدخالات'!$B$2:$B$201,$A21,'الإدخالات'!$C$2:$C$201))</f>
      </c>
      <c r="I21" s="4">
        <f>IF($A21="","",SUMIF('الإخراجات'!$B$2:$B$201,$A21,'الإخراجات'!$C$2:$C$201))</f>
      </c>
      <c r="J21" s="4">
        <f>IF($A21="","",$G21+$H21-$I21)</f>
      </c>
      <c r="L21">
        <f>IF($A21="","",IF($J21&lt;=$K21,"أعد الطلب","سليم"))</f>
      </c>
      <c r="M21" s="2">
        <f>IF($A21="","",$J21*$E21)</f>
      </c>
      <c r="N21" s="2">
        <f>IF($A21="","",$F21-$E21)</f>
      </c>
    </row>
    <row r="22">
      <c r="H22" s="4">
        <f>IF($A22="","",SUMIF('الإدخالات'!$B$2:$B$201,$A22,'الإدخالات'!$C$2:$C$201))</f>
      </c>
      <c r="I22" s="4">
        <f>IF($A22="","",SUMIF('الإخراجات'!$B$2:$B$201,$A22,'الإخراجات'!$C$2:$C$201))</f>
      </c>
      <c r="J22" s="4">
        <f>IF($A22="","",$G22+$H22-$I22)</f>
      </c>
      <c r="L22">
        <f>IF($A22="","",IF($J22&lt;=$K22,"أعد الطلب","سليم"))</f>
      </c>
      <c r="M22" s="2">
        <f>IF($A22="","",$J22*$E22)</f>
      </c>
      <c r="N22" s="2">
        <f>IF($A22="","",$F22-$E22)</f>
      </c>
    </row>
    <row r="23">
      <c r="H23" s="4">
        <f>IF($A23="","",SUMIF('الإدخالات'!$B$2:$B$201,$A23,'الإدخالات'!$C$2:$C$201))</f>
      </c>
      <c r="I23" s="4">
        <f>IF($A23="","",SUMIF('الإخراجات'!$B$2:$B$201,$A23,'الإخراجات'!$C$2:$C$201))</f>
      </c>
      <c r="J23" s="4">
        <f>IF($A23="","",$G23+$H23-$I23)</f>
      </c>
      <c r="L23">
        <f>IF($A23="","",IF($J23&lt;=$K23,"أعد الطلب","سليم"))</f>
      </c>
      <c r="M23" s="2">
        <f>IF($A23="","",$J23*$E23)</f>
      </c>
      <c r="N23" s="2">
        <f>IF($A23="","",$F23-$E23)</f>
      </c>
    </row>
    <row r="24">
      <c r="H24" s="4">
        <f>IF($A24="","",SUMIF('الإدخالات'!$B$2:$B$201,$A24,'الإدخالات'!$C$2:$C$201))</f>
      </c>
      <c r="I24" s="4">
        <f>IF($A24="","",SUMIF('الإخراجات'!$B$2:$B$201,$A24,'الإخراجات'!$C$2:$C$201))</f>
      </c>
      <c r="J24" s="4">
        <f>IF($A24="","",$G24+$H24-$I24)</f>
      </c>
      <c r="L24">
        <f>IF($A24="","",IF($J24&lt;=$K24,"أعد الطلب","سليم"))</f>
      </c>
      <c r="M24" s="2">
        <f>IF($A24="","",$J24*$E24)</f>
      </c>
      <c r="N24" s="2">
        <f>IF($A24="","",$F24-$E24)</f>
      </c>
    </row>
    <row r="25">
      <c r="H25" s="4">
        <f>IF($A25="","",SUMIF('الإدخالات'!$B$2:$B$201,$A25,'الإدخالات'!$C$2:$C$201))</f>
      </c>
      <c r="I25" s="4">
        <f>IF($A25="","",SUMIF('الإخراجات'!$B$2:$B$201,$A25,'الإخراجات'!$C$2:$C$201))</f>
      </c>
      <c r="J25" s="4">
        <f>IF($A25="","",$G25+$H25-$I25)</f>
      </c>
      <c r="L25">
        <f>IF($A25="","",IF($J25&lt;=$K25,"أعد الطلب","سليم"))</f>
      </c>
      <c r="M25" s="2">
        <f>IF($A25="","",$J25*$E25)</f>
      </c>
      <c r="N25" s="2">
        <f>IF($A25="","",$F25-$E25)</f>
      </c>
    </row>
    <row r="26">
      <c r="H26" s="4">
        <f>IF($A26="","",SUMIF('الإدخالات'!$B$2:$B$201,$A26,'الإدخالات'!$C$2:$C$201))</f>
      </c>
      <c r="I26" s="4">
        <f>IF($A26="","",SUMIF('الإخراجات'!$B$2:$B$201,$A26,'الإخراجات'!$C$2:$C$201))</f>
      </c>
      <c r="J26" s="4">
        <f>IF($A26="","",$G26+$H26-$I26)</f>
      </c>
      <c r="L26">
        <f>IF($A26="","",IF($J26&lt;=$K26,"أعد الطلب","سليم"))</f>
      </c>
      <c r="M26" s="2">
        <f>IF($A26="","",$J26*$E26)</f>
      </c>
      <c r="N26" s="2">
        <f>IF($A26="","",$F26-$E26)</f>
      </c>
    </row>
    <row r="27">
      <c r="H27" s="4">
        <f>IF($A27="","",SUMIF('الإدخالات'!$B$2:$B$201,$A27,'الإدخالات'!$C$2:$C$201))</f>
      </c>
      <c r="I27" s="4">
        <f>IF($A27="","",SUMIF('الإخراجات'!$B$2:$B$201,$A27,'الإخراجات'!$C$2:$C$201))</f>
      </c>
      <c r="J27" s="4">
        <f>IF($A27="","",$G27+$H27-$I27)</f>
      </c>
      <c r="L27">
        <f>IF($A27="","",IF($J27&lt;=$K27,"أعد الطلب","سليم"))</f>
      </c>
      <c r="M27" s="2">
        <f>IF($A27="","",$J27*$E27)</f>
      </c>
      <c r="N27" s="2">
        <f>IF($A27="","",$F27-$E27)</f>
      </c>
    </row>
    <row r="28">
      <c r="H28" s="4">
        <f>IF($A28="","",SUMIF('الإدخالات'!$B$2:$B$201,$A28,'الإدخالات'!$C$2:$C$201))</f>
      </c>
      <c r="I28" s="4">
        <f>IF($A28="","",SUMIF('الإخراجات'!$B$2:$B$201,$A28,'الإخراجات'!$C$2:$C$201))</f>
      </c>
      <c r="J28" s="4">
        <f>IF($A28="","",$G28+$H28-$I28)</f>
      </c>
      <c r="L28">
        <f>IF($A28="","",IF($J28&lt;=$K28,"أعد الطلب","سليم"))</f>
      </c>
      <c r="M28" s="2">
        <f>IF($A28="","",$J28*$E28)</f>
      </c>
      <c r="N28" s="2">
        <f>IF($A28="","",$F28-$E28)</f>
      </c>
    </row>
    <row r="29">
      <c r="H29" s="4">
        <f>IF($A29="","",SUMIF('الإدخالات'!$B$2:$B$201,$A29,'الإدخالات'!$C$2:$C$201))</f>
      </c>
      <c r="I29" s="4">
        <f>IF($A29="","",SUMIF('الإخراجات'!$B$2:$B$201,$A29,'الإخراجات'!$C$2:$C$201))</f>
      </c>
      <c r="J29" s="4">
        <f>IF($A29="","",$G29+$H29-$I29)</f>
      </c>
      <c r="L29">
        <f>IF($A29="","",IF($J29&lt;=$K29,"أعد الطلب","سليم"))</f>
      </c>
      <c r="M29" s="2">
        <f>IF($A29="","",$J29*$E29)</f>
      </c>
      <c r="N29" s="2">
        <f>IF($A29="","",$F29-$E29)</f>
      </c>
    </row>
    <row r="30">
      <c r="H30" s="4">
        <f>IF($A30="","",SUMIF('الإدخالات'!$B$2:$B$201,$A30,'الإدخالات'!$C$2:$C$201))</f>
      </c>
      <c r="I30" s="4">
        <f>IF($A30="","",SUMIF('الإخراجات'!$B$2:$B$201,$A30,'الإخراجات'!$C$2:$C$201))</f>
      </c>
      <c r="J30" s="4">
        <f>IF($A30="","",$G30+$H30-$I30)</f>
      </c>
      <c r="L30">
        <f>IF($A30="","",IF($J30&lt;=$K30,"أعد الطلب","سليم"))</f>
      </c>
      <c r="M30" s="2">
        <f>IF($A30="","",$J30*$E30)</f>
      </c>
      <c r="N30" s="2">
        <f>IF($A30="","",$F30-$E30)</f>
      </c>
    </row>
    <row r="31">
      <c r="H31" s="4">
        <f>IF($A31="","",SUMIF('الإدخالات'!$B$2:$B$201,$A31,'الإدخالات'!$C$2:$C$201))</f>
      </c>
      <c r="I31" s="4">
        <f>IF($A31="","",SUMIF('الإخراجات'!$B$2:$B$201,$A31,'الإخراجات'!$C$2:$C$201))</f>
      </c>
      <c r="J31" s="4">
        <f>IF($A31="","",$G31+$H31-$I31)</f>
      </c>
      <c r="L31">
        <f>IF($A31="","",IF($J31&lt;=$K31,"أعد الطلب","سليم"))</f>
      </c>
      <c r="M31" s="2">
        <f>IF($A31="","",$J31*$E31)</f>
      </c>
      <c r="N31" s="2">
        <f>IF($A31="","",$F31-$E31)</f>
      </c>
    </row>
    <row r="32">
      <c r="H32" s="4">
        <f>IF($A32="","",SUMIF('الإدخالات'!$B$2:$B$201,$A32,'الإدخالات'!$C$2:$C$201))</f>
      </c>
      <c r="I32" s="4">
        <f>IF($A32="","",SUMIF('الإخراجات'!$B$2:$B$201,$A32,'الإخراجات'!$C$2:$C$201))</f>
      </c>
      <c r="J32" s="4">
        <f>IF($A32="","",$G32+$H32-$I32)</f>
      </c>
      <c r="L32">
        <f>IF($A32="","",IF($J32&lt;=$K32,"أعد الطلب","سليم"))</f>
      </c>
      <c r="M32" s="2">
        <f>IF($A32="","",$J32*$E32)</f>
      </c>
      <c r="N32" s="2">
        <f>IF($A32="","",$F32-$E32)</f>
      </c>
    </row>
    <row r="33">
      <c r="H33" s="4">
        <f>IF($A33="","",SUMIF('الإدخالات'!$B$2:$B$201,$A33,'الإدخالات'!$C$2:$C$201))</f>
      </c>
      <c r="I33" s="4">
        <f>IF($A33="","",SUMIF('الإخراجات'!$B$2:$B$201,$A33,'الإخراجات'!$C$2:$C$201))</f>
      </c>
      <c r="J33" s="4">
        <f>IF($A33="","",$G33+$H33-$I33)</f>
      </c>
      <c r="L33">
        <f>IF($A33="","",IF($J33&lt;=$K33,"أعد الطلب","سليم"))</f>
      </c>
      <c r="M33" s="2">
        <f>IF($A33="","",$J33*$E33)</f>
      </c>
      <c r="N33" s="2">
        <f>IF($A33="","",$F33-$E33)</f>
      </c>
    </row>
    <row r="34">
      <c r="H34" s="4">
        <f>IF($A34="","",SUMIF('الإدخالات'!$B$2:$B$201,$A34,'الإدخالات'!$C$2:$C$201))</f>
      </c>
      <c r="I34" s="4">
        <f>IF($A34="","",SUMIF('الإخراجات'!$B$2:$B$201,$A34,'الإخراجات'!$C$2:$C$201))</f>
      </c>
      <c r="J34" s="4">
        <f>IF($A34="","",$G34+$H34-$I34)</f>
      </c>
      <c r="L34">
        <f>IF($A34="","",IF($J34&lt;=$K34,"أعد الطلب","سليم"))</f>
      </c>
      <c r="M34" s="2">
        <f>IF($A34="","",$J34*$E34)</f>
      </c>
      <c r="N34" s="2">
        <f>IF($A34="","",$F34-$E34)</f>
      </c>
    </row>
    <row r="35">
      <c r="H35" s="4">
        <f>IF($A35="","",SUMIF('الإدخالات'!$B$2:$B$201,$A35,'الإدخالات'!$C$2:$C$201))</f>
      </c>
      <c r="I35" s="4">
        <f>IF($A35="","",SUMIF('الإخراجات'!$B$2:$B$201,$A35,'الإخراجات'!$C$2:$C$201))</f>
      </c>
      <c r="J35" s="4">
        <f>IF($A35="","",$G35+$H35-$I35)</f>
      </c>
      <c r="L35">
        <f>IF($A35="","",IF($J35&lt;=$K35,"أعد الطلب","سليم"))</f>
      </c>
      <c r="M35" s="2">
        <f>IF($A35="","",$J35*$E35)</f>
      </c>
      <c r="N35" s="2">
        <f>IF($A35="","",$F35-$E35)</f>
      </c>
    </row>
    <row r="36">
      <c r="H36" s="4">
        <f>IF($A36="","",SUMIF('الإدخالات'!$B$2:$B$201,$A36,'الإدخالات'!$C$2:$C$201))</f>
      </c>
      <c r="I36" s="4">
        <f>IF($A36="","",SUMIF('الإخراجات'!$B$2:$B$201,$A36,'الإخراجات'!$C$2:$C$201))</f>
      </c>
      <c r="J36" s="4">
        <f>IF($A36="","",$G36+$H36-$I36)</f>
      </c>
      <c r="L36">
        <f>IF($A36="","",IF($J36&lt;=$K36,"أعد الطلب","سليم"))</f>
      </c>
      <c r="M36" s="2">
        <f>IF($A36="","",$J36*$E36)</f>
      </c>
      <c r="N36" s="2">
        <f>IF($A36="","",$F36-$E36)</f>
      </c>
    </row>
    <row r="37">
      <c r="H37" s="4">
        <f>IF($A37="","",SUMIF('الإدخالات'!$B$2:$B$201,$A37,'الإدخالات'!$C$2:$C$201))</f>
      </c>
      <c r="I37" s="4">
        <f>IF($A37="","",SUMIF('الإخراجات'!$B$2:$B$201,$A37,'الإخراجات'!$C$2:$C$201))</f>
      </c>
      <c r="J37" s="4">
        <f>IF($A37="","",$G37+$H37-$I37)</f>
      </c>
      <c r="L37">
        <f>IF($A37="","",IF($J37&lt;=$K37,"أعد الطلب","سليم"))</f>
      </c>
      <c r="M37" s="2">
        <f>IF($A37="","",$J37*$E37)</f>
      </c>
      <c r="N37" s="2">
        <f>IF($A37="","",$F37-$E37)</f>
      </c>
    </row>
    <row r="38">
      <c r="H38" s="4">
        <f>IF($A38="","",SUMIF('الإدخالات'!$B$2:$B$201,$A38,'الإدخالات'!$C$2:$C$201))</f>
      </c>
      <c r="I38" s="4">
        <f>IF($A38="","",SUMIF('الإخراجات'!$B$2:$B$201,$A38,'الإخراجات'!$C$2:$C$201))</f>
      </c>
      <c r="J38" s="4">
        <f>IF($A38="","",$G38+$H38-$I38)</f>
      </c>
      <c r="L38">
        <f>IF($A38="","",IF($J38&lt;=$K38,"أعد الطلب","سليم"))</f>
      </c>
      <c r="M38" s="2">
        <f>IF($A38="","",$J38*$E38)</f>
      </c>
      <c r="N38" s="2">
        <f>IF($A38="","",$F38-$E38)</f>
      </c>
    </row>
    <row r="39">
      <c r="H39" s="4">
        <f>IF($A39="","",SUMIF('الإدخالات'!$B$2:$B$201,$A39,'الإدخالات'!$C$2:$C$201))</f>
      </c>
      <c r="I39" s="4">
        <f>IF($A39="","",SUMIF('الإخراجات'!$B$2:$B$201,$A39,'الإخراجات'!$C$2:$C$201))</f>
      </c>
      <c r="J39" s="4">
        <f>IF($A39="","",$G39+$H39-$I39)</f>
      </c>
      <c r="L39">
        <f>IF($A39="","",IF($J39&lt;=$K39,"أعد الطلب","سليم"))</f>
      </c>
      <c r="M39" s="2">
        <f>IF($A39="","",$J39*$E39)</f>
      </c>
      <c r="N39" s="2">
        <f>IF($A39="","",$F39-$E39)</f>
      </c>
    </row>
    <row r="40">
      <c r="H40" s="4">
        <f>IF($A40="","",SUMIF('الإدخالات'!$B$2:$B$201,$A40,'الإدخالات'!$C$2:$C$201))</f>
      </c>
      <c r="I40" s="4">
        <f>IF($A40="","",SUMIF('الإخراجات'!$B$2:$B$201,$A40,'الإخراجات'!$C$2:$C$201))</f>
      </c>
      <c r="J40" s="4">
        <f>IF($A40="","",$G40+$H40-$I40)</f>
      </c>
      <c r="L40">
        <f>IF($A40="","",IF($J40&lt;=$K40,"أعد الطلب","سليم"))</f>
      </c>
      <c r="M40" s="2">
        <f>IF($A40="","",$J40*$E40)</f>
      </c>
      <c r="N40" s="2">
        <f>IF($A40="","",$F40-$E40)</f>
      </c>
    </row>
    <row r="41">
      <c r="H41" s="4">
        <f>IF($A41="","",SUMIF('الإدخالات'!$B$2:$B$201,$A41,'الإدخالات'!$C$2:$C$201))</f>
      </c>
      <c r="I41" s="4">
        <f>IF($A41="","",SUMIF('الإخراجات'!$B$2:$B$201,$A41,'الإخراجات'!$C$2:$C$201))</f>
      </c>
      <c r="J41" s="4">
        <f>IF($A41="","",$G41+$H41-$I41)</f>
      </c>
      <c r="L41">
        <f>IF($A41="","",IF($J41&lt;=$K41,"أعد الطلب","سليم"))</f>
      </c>
      <c r="M41" s="2">
        <f>IF($A41="","",$J41*$E41)</f>
      </c>
      <c r="N41" s="2">
        <f>IF($A41="","",$F41-$E41)</f>
      </c>
    </row>
    <row r="42">
      <c r="H42" s="4">
        <f>IF($A42="","",SUMIF('الإدخالات'!$B$2:$B$201,$A42,'الإدخالات'!$C$2:$C$201))</f>
      </c>
      <c r="I42" s="4">
        <f>IF($A42="","",SUMIF('الإخراجات'!$B$2:$B$201,$A42,'الإخراجات'!$C$2:$C$201))</f>
      </c>
      <c r="J42" s="4">
        <f>IF($A42="","",$G42+$H42-$I42)</f>
      </c>
      <c r="L42">
        <f>IF($A42="","",IF($J42&lt;=$K42,"أعد الطلب","سليم"))</f>
      </c>
      <c r="M42" s="2">
        <f>IF($A42="","",$J42*$E42)</f>
      </c>
      <c r="N42" s="2">
        <f>IF($A42="","",$F42-$E42)</f>
      </c>
    </row>
    <row r="43">
      <c r="H43" s="4">
        <f>IF($A43="","",SUMIF('الإدخالات'!$B$2:$B$201,$A43,'الإدخالات'!$C$2:$C$201))</f>
      </c>
      <c r="I43" s="4">
        <f>IF($A43="","",SUMIF('الإخراجات'!$B$2:$B$201,$A43,'الإخراجات'!$C$2:$C$201))</f>
      </c>
      <c r="J43" s="4">
        <f>IF($A43="","",$G43+$H43-$I43)</f>
      </c>
      <c r="L43">
        <f>IF($A43="","",IF($J43&lt;=$K43,"أعد الطلب","سليم"))</f>
      </c>
      <c r="M43" s="2">
        <f>IF($A43="","",$J43*$E43)</f>
      </c>
      <c r="N43" s="2">
        <f>IF($A43="","",$F43-$E43)</f>
      </c>
    </row>
    <row r="44">
      <c r="H44" s="4">
        <f>IF($A44="","",SUMIF('الإدخالات'!$B$2:$B$201,$A44,'الإدخالات'!$C$2:$C$201))</f>
      </c>
      <c r="I44" s="4">
        <f>IF($A44="","",SUMIF('الإخراجات'!$B$2:$B$201,$A44,'الإخراجات'!$C$2:$C$201))</f>
      </c>
      <c r="J44" s="4">
        <f>IF($A44="","",$G44+$H44-$I44)</f>
      </c>
      <c r="L44">
        <f>IF($A44="","",IF($J44&lt;=$K44,"أعد الطلب","سليم"))</f>
      </c>
      <c r="M44" s="2">
        <f>IF($A44="","",$J44*$E44)</f>
      </c>
      <c r="N44" s="2">
        <f>IF($A44="","",$F44-$E44)</f>
      </c>
    </row>
    <row r="45">
      <c r="H45" s="4">
        <f>IF($A45="","",SUMIF('الإدخالات'!$B$2:$B$201,$A45,'الإدخالات'!$C$2:$C$201))</f>
      </c>
      <c r="I45" s="4">
        <f>IF($A45="","",SUMIF('الإخراجات'!$B$2:$B$201,$A45,'الإخراجات'!$C$2:$C$201))</f>
      </c>
      <c r="J45" s="4">
        <f>IF($A45="","",$G45+$H45-$I45)</f>
      </c>
      <c r="L45">
        <f>IF($A45="","",IF($J45&lt;=$K45,"أعد الطلب","سليم"))</f>
      </c>
      <c r="M45" s="2">
        <f>IF($A45="","",$J45*$E45)</f>
      </c>
      <c r="N45" s="2">
        <f>IF($A45="","",$F45-$E45)</f>
      </c>
    </row>
    <row r="46">
      <c r="H46" s="4">
        <f>IF($A46="","",SUMIF('الإدخالات'!$B$2:$B$201,$A46,'الإدخالات'!$C$2:$C$201))</f>
      </c>
      <c r="I46" s="4">
        <f>IF($A46="","",SUMIF('الإخراجات'!$B$2:$B$201,$A46,'الإخراجات'!$C$2:$C$201))</f>
      </c>
      <c r="J46" s="4">
        <f>IF($A46="","",$G46+$H46-$I46)</f>
      </c>
      <c r="L46">
        <f>IF($A46="","",IF($J46&lt;=$K46,"أعد الطلب","سليم"))</f>
      </c>
      <c r="M46" s="2">
        <f>IF($A46="","",$J46*$E46)</f>
      </c>
      <c r="N46" s="2">
        <f>IF($A46="","",$F46-$E46)</f>
      </c>
    </row>
    <row r="47">
      <c r="H47" s="4">
        <f>IF($A47="","",SUMIF('الإدخالات'!$B$2:$B$201,$A47,'الإدخالات'!$C$2:$C$201))</f>
      </c>
      <c r="I47" s="4">
        <f>IF($A47="","",SUMIF('الإخراجات'!$B$2:$B$201,$A47,'الإخراجات'!$C$2:$C$201))</f>
      </c>
      <c r="J47" s="4">
        <f>IF($A47="","",$G47+$H47-$I47)</f>
      </c>
      <c r="L47">
        <f>IF($A47="","",IF($J47&lt;=$K47,"أعد الطلب","سليم"))</f>
      </c>
      <c r="M47" s="2">
        <f>IF($A47="","",$J47*$E47)</f>
      </c>
      <c r="N47" s="2">
        <f>IF($A47="","",$F47-$E47)</f>
      </c>
    </row>
    <row r="48">
      <c r="H48" s="4">
        <f>IF($A48="","",SUMIF('الإدخالات'!$B$2:$B$201,$A48,'الإدخالات'!$C$2:$C$201))</f>
      </c>
      <c r="I48" s="4">
        <f>IF($A48="","",SUMIF('الإخراجات'!$B$2:$B$201,$A48,'الإخراجات'!$C$2:$C$201))</f>
      </c>
      <c r="J48" s="4">
        <f>IF($A48="","",$G48+$H48-$I48)</f>
      </c>
      <c r="L48">
        <f>IF($A48="","",IF($J48&lt;=$K48,"أعد الطلب","سليم"))</f>
      </c>
      <c r="M48" s="2">
        <f>IF($A48="","",$J48*$E48)</f>
      </c>
      <c r="N48" s="2">
        <f>IF($A48="","",$F48-$E48)</f>
      </c>
    </row>
    <row r="49">
      <c r="H49" s="4">
        <f>IF($A49="","",SUMIF('الإدخالات'!$B$2:$B$201,$A49,'الإدخالات'!$C$2:$C$201))</f>
      </c>
      <c r="I49" s="4">
        <f>IF($A49="","",SUMIF('الإخراجات'!$B$2:$B$201,$A49,'الإخراجات'!$C$2:$C$201))</f>
      </c>
      <c r="J49" s="4">
        <f>IF($A49="","",$G49+$H49-$I49)</f>
      </c>
      <c r="L49">
        <f>IF($A49="","",IF($J49&lt;=$K49,"أعد الطلب","سليم"))</f>
      </c>
      <c r="M49" s="2">
        <f>IF($A49="","",$J49*$E49)</f>
      </c>
      <c r="N49" s="2">
        <f>IF($A49="","",$F49-$E49)</f>
      </c>
    </row>
    <row r="50">
      <c r="H50" s="4">
        <f>IF($A50="","",SUMIF('الإدخالات'!$B$2:$B$201,$A50,'الإدخالات'!$C$2:$C$201))</f>
      </c>
      <c r="I50" s="4">
        <f>IF($A50="","",SUMIF('الإخراجات'!$B$2:$B$201,$A50,'الإخراجات'!$C$2:$C$201))</f>
      </c>
      <c r="J50" s="4">
        <f>IF($A50="","",$G50+$H50-$I50)</f>
      </c>
      <c r="L50">
        <f>IF($A50="","",IF($J50&lt;=$K50,"أعد الطلب","سليم"))</f>
      </c>
      <c r="M50" s="2">
        <f>IF($A50="","",$J50*$E50)</f>
      </c>
      <c r="N50" s="2">
        <f>IF($A50="","",$F50-$E50)</f>
      </c>
    </row>
    <row r="51">
      <c r="H51" s="4">
        <f>IF($A51="","",SUMIF('الإدخالات'!$B$2:$B$201,$A51,'الإدخالات'!$C$2:$C$201))</f>
      </c>
      <c r="I51" s="4">
        <f>IF($A51="","",SUMIF('الإخراجات'!$B$2:$B$201,$A51,'الإخراجات'!$C$2:$C$201))</f>
      </c>
      <c r="J51" s="4">
        <f>IF($A51="","",$G51+$H51-$I51)</f>
      </c>
      <c r="L51">
        <f>IF($A51="","",IF($J51&lt;=$K51,"أعد الطلب","سليم"))</f>
      </c>
      <c r="M51" s="2">
        <f>IF($A51="","",$J51*$E51)</f>
      </c>
      <c r="N51" s="2">
        <f>IF($A51="","",$F51-$E51)</f>
      </c>
    </row>
    <row r="52">
      <c r="H52" s="4">
        <f>IF($A52="","",SUMIF('الإدخالات'!$B$2:$B$201,$A52,'الإدخالات'!$C$2:$C$201))</f>
      </c>
      <c r="I52" s="4">
        <f>IF($A52="","",SUMIF('الإخراجات'!$B$2:$B$201,$A52,'الإخراجات'!$C$2:$C$201))</f>
      </c>
      <c r="J52" s="4">
        <f>IF($A52="","",$G52+$H52-$I52)</f>
      </c>
      <c r="L52">
        <f>IF($A52="","",IF($J52&lt;=$K52,"أعد الطلب","سليم"))</f>
      </c>
      <c r="M52" s="2">
        <f>IF($A52="","",$J52*$E52)</f>
      </c>
      <c r="N52" s="2">
        <f>IF($A52="","",$F52-$E52)</f>
      </c>
    </row>
    <row r="53">
      <c r="H53" s="4">
        <f>IF($A53="","",SUMIF('الإدخالات'!$B$2:$B$201,$A53,'الإدخالات'!$C$2:$C$201))</f>
      </c>
      <c r="I53" s="4">
        <f>IF($A53="","",SUMIF('الإخراجات'!$B$2:$B$201,$A53,'الإخراجات'!$C$2:$C$201))</f>
      </c>
      <c r="J53" s="4">
        <f>IF($A53="","",$G53+$H53-$I53)</f>
      </c>
      <c r="L53">
        <f>IF($A53="","",IF($J53&lt;=$K53,"أعد الطلب","سليم"))</f>
      </c>
      <c r="M53" s="2">
        <f>IF($A53="","",$J53*$E53)</f>
      </c>
      <c r="N53" s="2">
        <f>IF($A53="","",$F53-$E53)</f>
      </c>
    </row>
    <row r="54">
      <c r="H54" s="4">
        <f>IF($A54="","",SUMIF('الإدخالات'!$B$2:$B$201,$A54,'الإدخالات'!$C$2:$C$201))</f>
      </c>
      <c r="I54" s="4">
        <f>IF($A54="","",SUMIF('الإخراجات'!$B$2:$B$201,$A54,'الإخراجات'!$C$2:$C$201))</f>
      </c>
      <c r="J54" s="4">
        <f>IF($A54="","",$G54+$H54-$I54)</f>
      </c>
      <c r="L54">
        <f>IF($A54="","",IF($J54&lt;=$K54,"أعد الطلب","سليم"))</f>
      </c>
      <c r="M54" s="2">
        <f>IF($A54="","",$J54*$E54)</f>
      </c>
      <c r="N54" s="2">
        <f>IF($A54="","",$F54-$E54)</f>
      </c>
    </row>
    <row r="55">
      <c r="H55" s="4">
        <f>IF($A55="","",SUMIF('الإدخالات'!$B$2:$B$201,$A55,'الإدخالات'!$C$2:$C$201))</f>
      </c>
      <c r="I55" s="4">
        <f>IF($A55="","",SUMIF('الإخراجات'!$B$2:$B$201,$A55,'الإخراجات'!$C$2:$C$201))</f>
      </c>
      <c r="J55" s="4">
        <f>IF($A55="","",$G55+$H55-$I55)</f>
      </c>
      <c r="L55">
        <f>IF($A55="","",IF($J55&lt;=$K55,"أعد الطلب","سليم"))</f>
      </c>
      <c r="M55" s="2">
        <f>IF($A55="","",$J55*$E55)</f>
      </c>
      <c r="N55" s="2">
        <f>IF($A55="","",$F55-$E55)</f>
      </c>
    </row>
    <row r="56">
      <c r="H56" s="4">
        <f>IF($A56="","",SUMIF('الإدخالات'!$B$2:$B$201,$A56,'الإدخالات'!$C$2:$C$201))</f>
      </c>
      <c r="I56" s="4">
        <f>IF($A56="","",SUMIF('الإخراجات'!$B$2:$B$201,$A56,'الإخراجات'!$C$2:$C$201))</f>
      </c>
      <c r="J56" s="4">
        <f>IF($A56="","",$G56+$H56-$I56)</f>
      </c>
      <c r="L56">
        <f>IF($A56="","",IF($J56&lt;=$K56,"أعد الطلب","سليم"))</f>
      </c>
      <c r="M56" s="2">
        <f>IF($A56="","",$J56*$E56)</f>
      </c>
      <c r="N56" s="2">
        <f>IF($A56="","",$F56-$E56)</f>
      </c>
    </row>
    <row r="57">
      <c r="H57" s="4">
        <f>IF($A57="","",SUMIF('الإدخالات'!$B$2:$B$201,$A57,'الإدخالات'!$C$2:$C$201))</f>
      </c>
      <c r="I57" s="4">
        <f>IF($A57="","",SUMIF('الإخراجات'!$B$2:$B$201,$A57,'الإخراجات'!$C$2:$C$201))</f>
      </c>
      <c r="J57" s="4">
        <f>IF($A57="","",$G57+$H57-$I57)</f>
      </c>
      <c r="L57">
        <f>IF($A57="","",IF($J57&lt;=$K57,"أعد الطلب","سليم"))</f>
      </c>
      <c r="M57" s="2">
        <f>IF($A57="","",$J57*$E57)</f>
      </c>
      <c r="N57" s="2">
        <f>IF($A57="","",$F57-$E57)</f>
      </c>
    </row>
    <row r="58">
      <c r="H58" s="4">
        <f>IF($A58="","",SUMIF('الإدخالات'!$B$2:$B$201,$A58,'الإدخالات'!$C$2:$C$201))</f>
      </c>
      <c r="I58" s="4">
        <f>IF($A58="","",SUMIF('الإخراجات'!$B$2:$B$201,$A58,'الإخراجات'!$C$2:$C$201))</f>
      </c>
      <c r="J58" s="4">
        <f>IF($A58="","",$G58+$H58-$I58)</f>
      </c>
      <c r="L58">
        <f>IF($A58="","",IF($J58&lt;=$K58,"أعد الطلب","سليم"))</f>
      </c>
      <c r="M58" s="2">
        <f>IF($A58="","",$J58*$E58)</f>
      </c>
      <c r="N58" s="2">
        <f>IF($A58="","",$F58-$E58)</f>
      </c>
    </row>
    <row r="59">
      <c r="H59" s="4">
        <f>IF($A59="","",SUMIF('الإدخالات'!$B$2:$B$201,$A59,'الإدخالات'!$C$2:$C$201))</f>
      </c>
      <c r="I59" s="4">
        <f>IF($A59="","",SUMIF('الإخراجات'!$B$2:$B$201,$A59,'الإخراجات'!$C$2:$C$201))</f>
      </c>
      <c r="J59" s="4">
        <f>IF($A59="","",$G59+$H59-$I59)</f>
      </c>
      <c r="L59">
        <f>IF($A59="","",IF($J59&lt;=$K59,"أعد الطلب","سليم"))</f>
      </c>
      <c r="M59" s="2">
        <f>IF($A59="","",$J59*$E59)</f>
      </c>
      <c r="N59" s="2">
        <f>IF($A59="","",$F59-$E59)</f>
      </c>
    </row>
    <row r="60">
      <c r="H60" s="4">
        <f>IF($A60="","",SUMIF('الإدخالات'!$B$2:$B$201,$A60,'الإدخالات'!$C$2:$C$201))</f>
      </c>
      <c r="I60" s="4">
        <f>IF($A60="","",SUMIF('الإخراجات'!$B$2:$B$201,$A60,'الإخراجات'!$C$2:$C$201))</f>
      </c>
      <c r="J60" s="4">
        <f>IF($A60="","",$G60+$H60-$I60)</f>
      </c>
      <c r="L60">
        <f>IF($A60="","",IF($J60&lt;=$K60,"أعد الطلب","سليم"))</f>
      </c>
      <c r="M60" s="2">
        <f>IF($A60="","",$J60*$E60)</f>
      </c>
      <c r="N60" s="2">
        <f>IF($A60="","",$F60-$E60)</f>
      </c>
    </row>
    <row r="61">
      <c r="H61" s="4">
        <f>IF($A61="","",SUMIF('الإدخالات'!$B$2:$B$201,$A61,'الإدخالات'!$C$2:$C$201))</f>
      </c>
      <c r="I61" s="4">
        <f>IF($A61="","",SUMIF('الإخراجات'!$B$2:$B$201,$A61,'الإخراجات'!$C$2:$C$201))</f>
      </c>
      <c r="J61" s="4">
        <f>IF($A61="","",$G61+$H61-$I61)</f>
      </c>
      <c r="L61">
        <f>IF($A61="","",IF($J61&lt;=$K61,"أعد الطلب","سليم"))</f>
      </c>
      <c r="M61" s="2">
        <f>IF($A61="","",$J61*$E61)</f>
      </c>
      <c r="N61" s="2">
        <f>IF($A61="","",$F61-$E61)</f>
      </c>
    </row>
  </sheetData>
  <autoFilter ref="A1:N1"/>
</worksheet>
</file>

<file path=xl/worksheets/sheet3.xml><?xml version="1.0" encoding="utf-8"?>
<worksheet xmlns="http://schemas.openxmlformats.org/spreadsheetml/2006/main">
  <sheetViews>
    <sheetView workbookViewId="0" rightToLeft="1">
      <pane ySplit="1" topLeftCell="A2" activePane="bottomLeft" state="frozen"/>
    </sheetView>
  </sheetViews>
  <sheetFormatPr defaultRowHeight="15"/>
  <cols>
    <col min="1" max="1" width="12" customWidth="1"/>
    <col min="2" max="2" width="11" customWidth="1"/>
    <col min="3" max="3" width="10" customWidth="1"/>
    <col min="4" max="4" width="18" customWidth="1"/>
    <col min="5" max="5" width="24" customWidth="1"/>
    <col min="6" max="6" width="18" customWidth="1"/>
    <col min="7" max="7" width="14" customWidth="1"/>
  </cols>
  <sheetData>
    <row r="1">
      <c r="A1" s="1" t="inlineStr">
        <is>
          <t>التاريخ</t>
        </is>
      </c>
      <c r="B1" s="1" t="inlineStr">
        <is>
          <t>المرجع</t>
        </is>
      </c>
      <c r="C1" s="1" t="inlineStr">
        <is>
          <t>الكمية</t>
        </is>
      </c>
      <c r="D1" s="1" t="inlineStr">
        <is>
          <t>ثمن شراء الوحدة</t>
        </is>
      </c>
      <c r="E1" s="1" t="inlineStr">
        <is>
          <t>المورّد</t>
        </is>
      </c>
      <c r="F1" s="1" t="inlineStr">
        <is>
          <t>رقم سند التسليم</t>
        </is>
      </c>
      <c r="G1" s="1" t="inlineStr">
        <is>
          <t>المبلغ</t>
        </is>
      </c>
    </row>
    <row r="2">
      <c r="A2" s="3">
        <v>46205</v>
      </c>
      <c r="B2" t="inlineStr">
        <is>
          <t>EP-001</t>
        </is>
      </c>
      <c r="C2" s="4">
        <v>60</v>
      </c>
      <c r="D2" s="2">
        <v>8.5</v>
      </c>
      <c r="E2" t="inlineStr">
        <is>
          <t>بائع الجملة درب عمر</t>
        </is>
      </c>
      <c r="F2" t="inlineStr">
        <is>
          <t>BL-1042</t>
        </is>
      </c>
      <c r="G2" s="2">
        <f>IF($B2="","",$C2*$D2)</f>
      </c>
    </row>
    <row r="3">
      <c r="A3" s="3">
        <v>46205</v>
      </c>
      <c r="B3" t="inlineStr">
        <is>
          <t>EP-002</t>
        </is>
      </c>
      <c r="C3" s="4">
        <v>48</v>
      </c>
      <c r="D3" s="2">
        <v>9.0</v>
      </c>
      <c r="E3" t="inlineStr">
        <is>
          <t>بائع الجملة درب عمر</t>
        </is>
      </c>
      <c r="F3" t="inlineStr">
        <is>
          <t>BL-1042</t>
        </is>
      </c>
      <c r="G3" s="2">
        <f>IF($B3="","",$C3*$D3)</f>
      </c>
    </row>
    <row r="4">
      <c r="A4" s="3">
        <v>46209</v>
      </c>
      <c r="B4" t="inlineStr">
        <is>
          <t>EP-007</t>
        </is>
      </c>
      <c r="C4" s="4">
        <v>120</v>
      </c>
      <c r="D4" s="2">
        <v>4.0</v>
      </c>
      <c r="E4" t="inlineStr">
        <is>
          <t>مستودع المشروبات</t>
        </is>
      </c>
      <c r="F4" t="inlineStr">
        <is>
          <t>BL-2210</t>
        </is>
      </c>
      <c r="G4" s="2">
        <f>IF($B4="","",$C4*$D4)</f>
      </c>
    </row>
    <row r="5">
      <c r="A5" s="3">
        <v>46212</v>
      </c>
      <c r="B5" t="inlineStr">
        <is>
          <t>EP-005</t>
        </is>
      </c>
      <c r="C5" s="4">
        <v>96</v>
      </c>
      <c r="D5" s="2">
        <v>6.5</v>
      </c>
      <c r="E5" t="inlineStr">
        <is>
          <t>مصنع الحليب الجهوي</t>
        </is>
      </c>
      <c r="F5" t="inlineStr">
        <is>
          <t>BL-3391</t>
        </is>
      </c>
      <c r="G5" s="2">
        <f>IF($B5="","",$C5*$D5)</f>
      </c>
    </row>
    <row r="6">
      <c r="A6" s="3">
        <v>46217</v>
      </c>
      <c r="B6" t="inlineStr">
        <is>
          <t>EP-012</t>
        </is>
      </c>
      <c r="C6" s="4">
        <v>24</v>
      </c>
      <c r="D6" s="2">
        <v>26.0</v>
      </c>
      <c r="E6" t="inlineStr">
        <is>
          <t>محمصة القهوة</t>
        </is>
      </c>
      <c r="F6" t="inlineStr">
        <is>
          <t>BL-0788</t>
        </is>
      </c>
      <c r="G6" s="2">
        <f>IF($B6="","",$C6*$D6)</f>
      </c>
    </row>
    <row r="7">
      <c r="A7" s="3">
        <v>46223</v>
      </c>
      <c r="B7" t="inlineStr">
        <is>
          <t>EP-003</t>
        </is>
      </c>
      <c r="C7" s="4">
        <v>48</v>
      </c>
      <c r="D7" s="2">
        <v>17.0</v>
      </c>
      <c r="E7" t="inlineStr">
        <is>
          <t>بائع الجملة درب عمر</t>
        </is>
      </c>
      <c r="F7" t="inlineStr">
        <is>
          <t>BL-1098</t>
        </is>
      </c>
      <c r="G7" s="2">
        <f>IF($B7="","",$C7*$D7)</f>
      </c>
    </row>
    <row r="8">
      <c r="G8" s="2">
        <f>IF($B8="","",$C8*$D8)</f>
      </c>
    </row>
    <row r="9">
      <c r="G9" s="2">
        <f>IF($B9="","",$C9*$D9)</f>
      </c>
    </row>
    <row r="10">
      <c r="G10" s="2">
        <f>IF($B10="","",$C10*$D10)</f>
      </c>
    </row>
    <row r="11">
      <c r="G11" s="2">
        <f>IF($B11="","",$C11*$D11)</f>
      </c>
    </row>
    <row r="12">
      <c r="G12" s="2">
        <f>IF($B12="","",$C12*$D12)</f>
      </c>
    </row>
    <row r="13">
      <c r="G13" s="2">
        <f>IF($B13="","",$C13*$D13)</f>
      </c>
    </row>
    <row r="14">
      <c r="G14" s="2">
        <f>IF($B14="","",$C14*$D14)</f>
      </c>
    </row>
    <row r="15">
      <c r="G15" s="2">
        <f>IF($B15="","",$C15*$D15)</f>
      </c>
    </row>
    <row r="16">
      <c r="G16" s="2">
        <f>IF($B16="","",$C16*$D16)</f>
      </c>
    </row>
    <row r="17">
      <c r="G17" s="2">
        <f>IF($B17="","",$C17*$D17)</f>
      </c>
    </row>
    <row r="18">
      <c r="G18" s="2">
        <f>IF($B18="","",$C18*$D18)</f>
      </c>
    </row>
    <row r="19">
      <c r="G19" s="2">
        <f>IF($B19="","",$C19*$D19)</f>
      </c>
    </row>
    <row r="20">
      <c r="G20" s="2">
        <f>IF($B20="","",$C20*$D20)</f>
      </c>
    </row>
    <row r="21">
      <c r="G21" s="2">
        <f>IF($B21="","",$C21*$D21)</f>
      </c>
    </row>
    <row r="22">
      <c r="G22" s="2">
        <f>IF($B22="","",$C22*$D22)</f>
      </c>
    </row>
    <row r="23">
      <c r="G23" s="2">
        <f>IF($B23="","",$C23*$D23)</f>
      </c>
    </row>
    <row r="24">
      <c r="G24" s="2">
        <f>IF($B24="","",$C24*$D24)</f>
      </c>
    </row>
    <row r="25">
      <c r="G25" s="2">
        <f>IF($B25="","",$C25*$D25)</f>
      </c>
    </row>
    <row r="26">
      <c r="G26" s="2">
        <f>IF($B26="","",$C26*$D26)</f>
      </c>
    </row>
    <row r="27">
      <c r="G27" s="2">
        <f>IF($B27="","",$C27*$D27)</f>
      </c>
    </row>
    <row r="28">
      <c r="G28" s="2">
        <f>IF($B28="","",$C28*$D28)</f>
      </c>
    </row>
    <row r="29">
      <c r="G29" s="2">
        <f>IF($B29="","",$C29*$D29)</f>
      </c>
    </row>
    <row r="30">
      <c r="G30" s="2">
        <f>IF($B30="","",$C30*$D30)</f>
      </c>
    </row>
    <row r="31">
      <c r="G31" s="2">
        <f>IF($B31="","",$C31*$D31)</f>
      </c>
    </row>
    <row r="32">
      <c r="G32" s="2">
        <f>IF($B32="","",$C32*$D32)</f>
      </c>
    </row>
    <row r="33">
      <c r="G33" s="2">
        <f>IF($B33="","",$C33*$D33)</f>
      </c>
    </row>
    <row r="34">
      <c r="G34" s="2">
        <f>IF($B34="","",$C34*$D34)</f>
      </c>
    </row>
    <row r="35">
      <c r="G35" s="2">
        <f>IF($B35="","",$C35*$D35)</f>
      </c>
    </row>
    <row r="36">
      <c r="G36" s="2">
        <f>IF($B36="","",$C36*$D36)</f>
      </c>
    </row>
    <row r="37">
      <c r="G37" s="2">
        <f>IF($B37="","",$C37*$D37)</f>
      </c>
    </row>
    <row r="38">
      <c r="G38" s="2">
        <f>IF($B38="","",$C38*$D38)</f>
      </c>
    </row>
    <row r="39">
      <c r="G39" s="2">
        <f>IF($B39="","",$C39*$D39)</f>
      </c>
    </row>
    <row r="40">
      <c r="G40" s="2">
        <f>IF($B40="","",$C40*$D40)</f>
      </c>
    </row>
    <row r="41">
      <c r="G41" s="2">
        <f>IF($B41="","",$C41*$D41)</f>
      </c>
    </row>
    <row r="42">
      <c r="G42" s="2">
        <f>IF($B42="","",$C42*$D42)</f>
      </c>
    </row>
    <row r="43">
      <c r="G43" s="2">
        <f>IF($B43="","",$C43*$D43)</f>
      </c>
    </row>
    <row r="44">
      <c r="G44" s="2">
        <f>IF($B44="","",$C44*$D44)</f>
      </c>
    </row>
    <row r="45">
      <c r="G45" s="2">
        <f>IF($B45="","",$C45*$D45)</f>
      </c>
    </row>
    <row r="46">
      <c r="G46" s="2">
        <f>IF($B46="","",$C46*$D46)</f>
      </c>
    </row>
    <row r="47">
      <c r="G47" s="2">
        <f>IF($B47="","",$C47*$D47)</f>
      </c>
    </row>
    <row r="48">
      <c r="G48" s="2">
        <f>IF($B48="","",$C48*$D48)</f>
      </c>
    </row>
    <row r="49">
      <c r="G49" s="2">
        <f>IF($B49="","",$C49*$D49)</f>
      </c>
    </row>
    <row r="50">
      <c r="G50" s="2">
        <f>IF($B50="","",$C50*$D50)</f>
      </c>
    </row>
    <row r="51">
      <c r="G51" s="2">
        <f>IF($B51="","",$C51*$D51)</f>
      </c>
    </row>
    <row r="52">
      <c r="G52" s="2">
        <f>IF($B52="","",$C52*$D52)</f>
      </c>
    </row>
    <row r="53">
      <c r="G53" s="2">
        <f>IF($B53="","",$C53*$D53)</f>
      </c>
    </row>
    <row r="54">
      <c r="G54" s="2">
        <f>IF($B54="","",$C54*$D54)</f>
      </c>
    </row>
    <row r="55">
      <c r="G55" s="2">
        <f>IF($B55="","",$C55*$D55)</f>
      </c>
    </row>
    <row r="56">
      <c r="G56" s="2">
        <f>IF($B56="","",$C56*$D56)</f>
      </c>
    </row>
    <row r="57">
      <c r="G57" s="2">
        <f>IF($B57="","",$C57*$D57)</f>
      </c>
    </row>
    <row r="58">
      <c r="G58" s="2">
        <f>IF($B58="","",$C58*$D58)</f>
      </c>
    </row>
    <row r="59">
      <c r="G59" s="2">
        <f>IF($B59="","",$C59*$D59)</f>
      </c>
    </row>
    <row r="60">
      <c r="G60" s="2">
        <f>IF($B60="","",$C60*$D60)</f>
      </c>
    </row>
    <row r="61">
      <c r="G61" s="2">
        <f>IF($B61="","",$C61*$D61)</f>
      </c>
    </row>
    <row r="62">
      <c r="G62" s="2">
        <f>IF($B62="","",$C62*$D62)</f>
      </c>
    </row>
    <row r="63">
      <c r="G63" s="2">
        <f>IF($B63="","",$C63*$D63)</f>
      </c>
    </row>
    <row r="64">
      <c r="G64" s="2">
        <f>IF($B64="","",$C64*$D64)</f>
      </c>
    </row>
    <row r="65">
      <c r="G65" s="2">
        <f>IF($B65="","",$C65*$D65)</f>
      </c>
    </row>
    <row r="66">
      <c r="G66" s="2">
        <f>IF($B66="","",$C66*$D66)</f>
      </c>
    </row>
    <row r="67">
      <c r="G67" s="2">
        <f>IF($B67="","",$C67*$D67)</f>
      </c>
    </row>
    <row r="68">
      <c r="G68" s="2">
        <f>IF($B68="","",$C68*$D68)</f>
      </c>
    </row>
    <row r="69">
      <c r="G69" s="2">
        <f>IF($B69="","",$C69*$D69)</f>
      </c>
    </row>
    <row r="70">
      <c r="G70" s="2">
        <f>IF($B70="","",$C70*$D70)</f>
      </c>
    </row>
    <row r="71">
      <c r="G71" s="2">
        <f>IF($B71="","",$C71*$D71)</f>
      </c>
    </row>
    <row r="72">
      <c r="G72" s="2">
        <f>IF($B72="","",$C72*$D72)</f>
      </c>
    </row>
    <row r="73">
      <c r="G73" s="2">
        <f>IF($B73="","",$C73*$D73)</f>
      </c>
    </row>
    <row r="74">
      <c r="G74" s="2">
        <f>IF($B74="","",$C74*$D74)</f>
      </c>
    </row>
    <row r="75">
      <c r="G75" s="2">
        <f>IF($B75="","",$C75*$D75)</f>
      </c>
    </row>
    <row r="76">
      <c r="G76" s="2">
        <f>IF($B76="","",$C76*$D76)</f>
      </c>
    </row>
    <row r="77">
      <c r="G77" s="2">
        <f>IF($B77="","",$C77*$D77)</f>
      </c>
    </row>
    <row r="78">
      <c r="G78" s="2">
        <f>IF($B78="","",$C78*$D78)</f>
      </c>
    </row>
    <row r="79">
      <c r="G79" s="2">
        <f>IF($B79="","",$C79*$D79)</f>
      </c>
    </row>
    <row r="80">
      <c r="G80" s="2">
        <f>IF($B80="","",$C80*$D80)</f>
      </c>
    </row>
    <row r="81">
      <c r="G81" s="2">
        <f>IF($B81="","",$C81*$D81)</f>
      </c>
    </row>
    <row r="82">
      <c r="G82" s="2">
        <f>IF($B82="","",$C82*$D82)</f>
      </c>
    </row>
    <row r="83">
      <c r="G83" s="2">
        <f>IF($B83="","",$C83*$D83)</f>
      </c>
    </row>
    <row r="84">
      <c r="G84" s="2">
        <f>IF($B84="","",$C84*$D84)</f>
      </c>
    </row>
    <row r="85">
      <c r="G85" s="2">
        <f>IF($B85="","",$C85*$D85)</f>
      </c>
    </row>
    <row r="86">
      <c r="G86" s="2">
        <f>IF($B86="","",$C86*$D86)</f>
      </c>
    </row>
    <row r="87">
      <c r="G87" s="2">
        <f>IF($B87="","",$C87*$D87)</f>
      </c>
    </row>
    <row r="88">
      <c r="G88" s="2">
        <f>IF($B88="","",$C88*$D88)</f>
      </c>
    </row>
    <row r="89">
      <c r="G89" s="2">
        <f>IF($B89="","",$C89*$D89)</f>
      </c>
    </row>
    <row r="90">
      <c r="G90" s="2">
        <f>IF($B90="","",$C90*$D90)</f>
      </c>
    </row>
    <row r="91">
      <c r="G91" s="2">
        <f>IF($B91="","",$C91*$D91)</f>
      </c>
    </row>
    <row r="92">
      <c r="G92" s="2">
        <f>IF($B92="","",$C92*$D92)</f>
      </c>
    </row>
    <row r="93">
      <c r="G93" s="2">
        <f>IF($B93="","",$C93*$D93)</f>
      </c>
    </row>
    <row r="94">
      <c r="G94" s="2">
        <f>IF($B94="","",$C94*$D94)</f>
      </c>
    </row>
    <row r="95">
      <c r="G95" s="2">
        <f>IF($B95="","",$C95*$D95)</f>
      </c>
    </row>
    <row r="96">
      <c r="G96" s="2">
        <f>IF($B96="","",$C96*$D96)</f>
      </c>
    </row>
    <row r="97">
      <c r="G97" s="2">
        <f>IF($B97="","",$C97*$D97)</f>
      </c>
    </row>
    <row r="98">
      <c r="G98" s="2">
        <f>IF($B98="","",$C98*$D98)</f>
      </c>
    </row>
    <row r="99">
      <c r="G99" s="2">
        <f>IF($B99="","",$C99*$D99)</f>
      </c>
    </row>
    <row r="100">
      <c r="G100" s="2">
        <f>IF($B100="","",$C100*$D100)</f>
      </c>
    </row>
    <row r="101">
      <c r="G101" s="2">
        <f>IF($B101="","",$C101*$D101)</f>
      </c>
    </row>
    <row r="102">
      <c r="G102" s="2">
        <f>IF($B102="","",$C102*$D102)</f>
      </c>
    </row>
    <row r="103">
      <c r="G103" s="2">
        <f>IF($B103="","",$C103*$D103)</f>
      </c>
    </row>
    <row r="104">
      <c r="G104" s="2">
        <f>IF($B104="","",$C104*$D104)</f>
      </c>
    </row>
    <row r="105">
      <c r="G105" s="2">
        <f>IF($B105="","",$C105*$D105)</f>
      </c>
    </row>
    <row r="106">
      <c r="G106" s="2">
        <f>IF($B106="","",$C106*$D106)</f>
      </c>
    </row>
    <row r="107">
      <c r="G107" s="2">
        <f>IF($B107="","",$C107*$D107)</f>
      </c>
    </row>
    <row r="108">
      <c r="G108" s="2">
        <f>IF($B108="","",$C108*$D108)</f>
      </c>
    </row>
    <row r="109">
      <c r="G109" s="2">
        <f>IF($B109="","",$C109*$D109)</f>
      </c>
    </row>
    <row r="110">
      <c r="G110" s="2">
        <f>IF($B110="","",$C110*$D110)</f>
      </c>
    </row>
    <row r="111">
      <c r="G111" s="2">
        <f>IF($B111="","",$C111*$D111)</f>
      </c>
    </row>
    <row r="112">
      <c r="G112" s="2">
        <f>IF($B112="","",$C112*$D112)</f>
      </c>
    </row>
    <row r="113">
      <c r="G113" s="2">
        <f>IF($B113="","",$C113*$D113)</f>
      </c>
    </row>
    <row r="114">
      <c r="G114" s="2">
        <f>IF($B114="","",$C114*$D114)</f>
      </c>
    </row>
    <row r="115">
      <c r="G115" s="2">
        <f>IF($B115="","",$C115*$D115)</f>
      </c>
    </row>
    <row r="116">
      <c r="G116" s="2">
        <f>IF($B116="","",$C116*$D116)</f>
      </c>
    </row>
    <row r="117">
      <c r="G117" s="2">
        <f>IF($B117="","",$C117*$D117)</f>
      </c>
    </row>
    <row r="118">
      <c r="G118" s="2">
        <f>IF($B118="","",$C118*$D118)</f>
      </c>
    </row>
    <row r="119">
      <c r="G119" s="2">
        <f>IF($B119="","",$C119*$D119)</f>
      </c>
    </row>
    <row r="120">
      <c r="G120" s="2">
        <f>IF($B120="","",$C120*$D120)</f>
      </c>
    </row>
    <row r="121">
      <c r="G121" s="2">
        <f>IF($B121="","",$C121*$D121)</f>
      </c>
    </row>
    <row r="122">
      <c r="G122" s="2">
        <f>IF($B122="","",$C122*$D122)</f>
      </c>
    </row>
    <row r="123">
      <c r="G123" s="2">
        <f>IF($B123="","",$C123*$D123)</f>
      </c>
    </row>
    <row r="124">
      <c r="G124" s="2">
        <f>IF($B124="","",$C124*$D124)</f>
      </c>
    </row>
    <row r="125">
      <c r="G125" s="2">
        <f>IF($B125="","",$C125*$D125)</f>
      </c>
    </row>
    <row r="126">
      <c r="G126" s="2">
        <f>IF($B126="","",$C126*$D126)</f>
      </c>
    </row>
    <row r="127">
      <c r="G127" s="2">
        <f>IF($B127="","",$C127*$D127)</f>
      </c>
    </row>
    <row r="128">
      <c r="G128" s="2">
        <f>IF($B128="","",$C128*$D128)</f>
      </c>
    </row>
    <row r="129">
      <c r="G129" s="2">
        <f>IF($B129="","",$C129*$D129)</f>
      </c>
    </row>
    <row r="130">
      <c r="G130" s="2">
        <f>IF($B130="","",$C130*$D130)</f>
      </c>
    </row>
    <row r="131">
      <c r="G131" s="2">
        <f>IF($B131="","",$C131*$D131)</f>
      </c>
    </row>
    <row r="132">
      <c r="G132" s="2">
        <f>IF($B132="","",$C132*$D132)</f>
      </c>
    </row>
    <row r="133">
      <c r="G133" s="2">
        <f>IF($B133="","",$C133*$D133)</f>
      </c>
    </row>
    <row r="134">
      <c r="G134" s="2">
        <f>IF($B134="","",$C134*$D134)</f>
      </c>
    </row>
    <row r="135">
      <c r="G135" s="2">
        <f>IF($B135="","",$C135*$D135)</f>
      </c>
    </row>
    <row r="136">
      <c r="G136" s="2">
        <f>IF($B136="","",$C136*$D136)</f>
      </c>
    </row>
    <row r="137">
      <c r="G137" s="2">
        <f>IF($B137="","",$C137*$D137)</f>
      </c>
    </row>
    <row r="138">
      <c r="G138" s="2">
        <f>IF($B138="","",$C138*$D138)</f>
      </c>
    </row>
    <row r="139">
      <c r="G139" s="2">
        <f>IF($B139="","",$C139*$D139)</f>
      </c>
    </row>
    <row r="140">
      <c r="G140" s="2">
        <f>IF($B140="","",$C140*$D140)</f>
      </c>
    </row>
    <row r="141">
      <c r="G141" s="2">
        <f>IF($B141="","",$C141*$D141)</f>
      </c>
    </row>
    <row r="142">
      <c r="G142" s="2">
        <f>IF($B142="","",$C142*$D142)</f>
      </c>
    </row>
    <row r="143">
      <c r="G143" s="2">
        <f>IF($B143="","",$C143*$D143)</f>
      </c>
    </row>
    <row r="144">
      <c r="G144" s="2">
        <f>IF($B144="","",$C144*$D144)</f>
      </c>
    </row>
    <row r="145">
      <c r="G145" s="2">
        <f>IF($B145="","",$C145*$D145)</f>
      </c>
    </row>
    <row r="146">
      <c r="G146" s="2">
        <f>IF($B146="","",$C146*$D146)</f>
      </c>
    </row>
    <row r="147">
      <c r="G147" s="2">
        <f>IF($B147="","",$C147*$D147)</f>
      </c>
    </row>
    <row r="148">
      <c r="G148" s="2">
        <f>IF($B148="","",$C148*$D148)</f>
      </c>
    </row>
    <row r="149">
      <c r="G149" s="2">
        <f>IF($B149="","",$C149*$D149)</f>
      </c>
    </row>
    <row r="150">
      <c r="G150" s="2">
        <f>IF($B150="","",$C150*$D150)</f>
      </c>
    </row>
    <row r="151">
      <c r="G151" s="2">
        <f>IF($B151="","",$C151*$D151)</f>
      </c>
    </row>
    <row r="152">
      <c r="G152" s="2">
        <f>IF($B152="","",$C152*$D152)</f>
      </c>
    </row>
    <row r="153">
      <c r="G153" s="2">
        <f>IF($B153="","",$C153*$D153)</f>
      </c>
    </row>
    <row r="154">
      <c r="G154" s="2">
        <f>IF($B154="","",$C154*$D154)</f>
      </c>
    </row>
    <row r="155">
      <c r="G155" s="2">
        <f>IF($B155="","",$C155*$D155)</f>
      </c>
    </row>
    <row r="156">
      <c r="G156" s="2">
        <f>IF($B156="","",$C156*$D156)</f>
      </c>
    </row>
    <row r="157">
      <c r="G157" s="2">
        <f>IF($B157="","",$C157*$D157)</f>
      </c>
    </row>
    <row r="158">
      <c r="G158" s="2">
        <f>IF($B158="","",$C158*$D158)</f>
      </c>
    </row>
    <row r="159">
      <c r="G159" s="2">
        <f>IF($B159="","",$C159*$D159)</f>
      </c>
    </row>
    <row r="160">
      <c r="G160" s="2">
        <f>IF($B160="","",$C160*$D160)</f>
      </c>
    </row>
    <row r="161">
      <c r="G161" s="2">
        <f>IF($B161="","",$C161*$D161)</f>
      </c>
    </row>
    <row r="162">
      <c r="G162" s="2">
        <f>IF($B162="","",$C162*$D162)</f>
      </c>
    </row>
    <row r="163">
      <c r="G163" s="2">
        <f>IF($B163="","",$C163*$D163)</f>
      </c>
    </row>
    <row r="164">
      <c r="G164" s="2">
        <f>IF($B164="","",$C164*$D164)</f>
      </c>
    </row>
    <row r="165">
      <c r="G165" s="2">
        <f>IF($B165="","",$C165*$D165)</f>
      </c>
    </row>
    <row r="166">
      <c r="G166" s="2">
        <f>IF($B166="","",$C166*$D166)</f>
      </c>
    </row>
    <row r="167">
      <c r="G167" s="2">
        <f>IF($B167="","",$C167*$D167)</f>
      </c>
    </row>
    <row r="168">
      <c r="G168" s="2">
        <f>IF($B168="","",$C168*$D168)</f>
      </c>
    </row>
    <row r="169">
      <c r="G169" s="2">
        <f>IF($B169="","",$C169*$D169)</f>
      </c>
    </row>
    <row r="170">
      <c r="G170" s="2">
        <f>IF($B170="","",$C170*$D170)</f>
      </c>
    </row>
    <row r="171">
      <c r="G171" s="2">
        <f>IF($B171="","",$C171*$D171)</f>
      </c>
    </row>
    <row r="172">
      <c r="G172" s="2">
        <f>IF($B172="","",$C172*$D172)</f>
      </c>
    </row>
    <row r="173">
      <c r="G173" s="2">
        <f>IF($B173="","",$C173*$D173)</f>
      </c>
    </row>
    <row r="174">
      <c r="G174" s="2">
        <f>IF($B174="","",$C174*$D174)</f>
      </c>
    </row>
    <row r="175">
      <c r="G175" s="2">
        <f>IF($B175="","",$C175*$D175)</f>
      </c>
    </row>
    <row r="176">
      <c r="G176" s="2">
        <f>IF($B176="","",$C176*$D176)</f>
      </c>
    </row>
    <row r="177">
      <c r="G177" s="2">
        <f>IF($B177="","",$C177*$D177)</f>
      </c>
    </row>
    <row r="178">
      <c r="G178" s="2">
        <f>IF($B178="","",$C178*$D178)</f>
      </c>
    </row>
    <row r="179">
      <c r="G179" s="2">
        <f>IF($B179="","",$C179*$D179)</f>
      </c>
    </row>
    <row r="180">
      <c r="G180" s="2">
        <f>IF($B180="","",$C180*$D180)</f>
      </c>
    </row>
    <row r="181">
      <c r="G181" s="2">
        <f>IF($B181="","",$C181*$D181)</f>
      </c>
    </row>
    <row r="182">
      <c r="G182" s="2">
        <f>IF($B182="","",$C182*$D182)</f>
      </c>
    </row>
    <row r="183">
      <c r="G183" s="2">
        <f>IF($B183="","",$C183*$D183)</f>
      </c>
    </row>
    <row r="184">
      <c r="G184" s="2">
        <f>IF($B184="","",$C184*$D184)</f>
      </c>
    </row>
    <row r="185">
      <c r="G185" s="2">
        <f>IF($B185="","",$C185*$D185)</f>
      </c>
    </row>
    <row r="186">
      <c r="G186" s="2">
        <f>IF($B186="","",$C186*$D186)</f>
      </c>
    </row>
    <row r="187">
      <c r="G187" s="2">
        <f>IF($B187="","",$C187*$D187)</f>
      </c>
    </row>
    <row r="188">
      <c r="G188" s="2">
        <f>IF($B188="","",$C188*$D188)</f>
      </c>
    </row>
    <row r="189">
      <c r="G189" s="2">
        <f>IF($B189="","",$C189*$D189)</f>
      </c>
    </row>
    <row r="190">
      <c r="G190" s="2">
        <f>IF($B190="","",$C190*$D190)</f>
      </c>
    </row>
    <row r="191">
      <c r="G191" s="2">
        <f>IF($B191="","",$C191*$D191)</f>
      </c>
    </row>
    <row r="192">
      <c r="G192" s="2">
        <f>IF($B192="","",$C192*$D192)</f>
      </c>
    </row>
    <row r="193">
      <c r="G193" s="2">
        <f>IF($B193="","",$C193*$D193)</f>
      </c>
    </row>
    <row r="194">
      <c r="G194" s="2">
        <f>IF($B194="","",$C194*$D194)</f>
      </c>
    </row>
    <row r="195">
      <c r="G195" s="2">
        <f>IF($B195="","",$C195*$D195)</f>
      </c>
    </row>
    <row r="196">
      <c r="G196" s="2">
        <f>IF($B196="","",$C196*$D196)</f>
      </c>
    </row>
    <row r="197">
      <c r="G197" s="2">
        <f>IF($B197="","",$C197*$D197)</f>
      </c>
    </row>
    <row r="198">
      <c r="G198" s="2">
        <f>IF($B198="","",$C198*$D198)</f>
      </c>
    </row>
    <row r="199">
      <c r="G199" s="2">
        <f>IF($B199="","",$C199*$D199)</f>
      </c>
    </row>
    <row r="200">
      <c r="G200" s="2">
        <f>IF($B200="","",$C200*$D200)</f>
      </c>
    </row>
  </sheetData>
  <autoFilter ref="A1:G1"/>
</worksheet>
</file>

<file path=xl/worksheets/sheet4.xml><?xml version="1.0" encoding="utf-8"?>
<worksheet xmlns="http://schemas.openxmlformats.org/spreadsheetml/2006/main">
  <sheetViews>
    <sheetView workbookViewId="0" rightToLeft="1">
      <pane ySplit="1" topLeftCell="A2" activePane="bottomLeft" state="frozen"/>
    </sheetView>
  </sheetViews>
  <sheetFormatPr defaultRowHeight="15"/>
  <cols>
    <col min="1" max="1" width="12" customWidth="1"/>
    <col min="2" max="2" width="11" customWidth="1"/>
    <col min="3" max="3" width="10" customWidth="1"/>
    <col min="4" max="4" width="14" customWidth="1"/>
    <col min="5" max="5" width="20" customWidth="1"/>
    <col min="6" max="6" width="28" customWidth="1"/>
  </cols>
  <sheetData>
    <row r="1">
      <c r="A1" s="1" t="inlineStr">
        <is>
          <t>التاريخ</t>
        </is>
      </c>
      <c r="B1" s="1" t="inlineStr">
        <is>
          <t>المرجع</t>
        </is>
      </c>
      <c r="C1" s="1" t="inlineStr">
        <is>
          <t>الكمية</t>
        </is>
      </c>
      <c r="D1" s="1" t="inlineStr">
        <is>
          <t>السبب</t>
        </is>
      </c>
      <c r="E1" s="1" t="inlineStr">
        <is>
          <t>القيمة بثمن الشراء</t>
        </is>
      </c>
      <c r="F1" s="1" t="inlineStr">
        <is>
          <t>ملاحظة</t>
        </is>
      </c>
    </row>
    <row r="2">
      <c r="A2" s="3">
        <v>46206</v>
      </c>
      <c r="B2" t="inlineStr">
        <is>
          <t>EP-001</t>
        </is>
      </c>
      <c r="C2" s="4">
        <v>22</v>
      </c>
      <c r="D2" t="inlineStr">
        <is>
          <t>بيع</t>
        </is>
      </c>
      <c r="E2" s="2">
        <f>IF($B2="","",$C2*VLOOKUP($B2,'المنتجات'!$A:$E,5,0))</f>
      </c>
      <c r="F2" t="inlineStr">
        <is>
          <t/>
        </is>
      </c>
    </row>
    <row r="3">
      <c r="A3" s="3">
        <v>46208</v>
      </c>
      <c r="B3" t="inlineStr">
        <is>
          <t>EP-005</t>
        </is>
      </c>
      <c r="C3" s="4">
        <v>60</v>
      </c>
      <c r="D3" t="inlineStr">
        <is>
          <t>بيع</t>
        </is>
      </c>
      <c r="E3" s="2">
        <f>IF($B3="","",$C3*VLOOKUP($B3,'المنتجات'!$A:$E,5,0))</f>
      </c>
      <c r="F3" t="inlineStr">
        <is>
          <t/>
        </is>
      </c>
    </row>
    <row r="4">
      <c r="A4" s="3">
        <v>46210</v>
      </c>
      <c r="B4" t="inlineStr">
        <is>
          <t>EP-007</t>
        </is>
      </c>
      <c r="C4" s="4">
        <v>90</v>
      </c>
      <c r="D4" t="inlineStr">
        <is>
          <t>بيع</t>
        </is>
      </c>
      <c r="E4" s="2">
        <f>IF($B4="","",$C4*VLOOKUP($B4,'المنتجات'!$A:$E,5,0))</f>
      </c>
      <c r="F4" t="inlineStr">
        <is>
          <t/>
        </is>
      </c>
    </row>
    <row r="5">
      <c r="A5" s="3">
        <v>46211</v>
      </c>
      <c r="B5" t="inlineStr">
        <is>
          <t>EP-002</t>
        </is>
      </c>
      <c r="C5" s="4">
        <v>30</v>
      </c>
      <c r="D5" t="inlineStr">
        <is>
          <t>بيع</t>
        </is>
      </c>
      <c r="E5" s="2">
        <f>IF($B5="","",$C5*VLOOKUP($B5,'المنتجات'!$A:$E,5,0))</f>
      </c>
      <c r="F5" t="inlineStr">
        <is>
          <t/>
        </is>
      </c>
    </row>
    <row r="6">
      <c r="A6" s="3">
        <v>46213</v>
      </c>
      <c r="B6" t="inlineStr">
        <is>
          <t>EP-005</t>
        </is>
      </c>
      <c r="C6" s="4">
        <v>24</v>
      </c>
      <c r="D6" t="inlineStr">
        <is>
          <t>تلف</t>
        </is>
      </c>
      <c r="E6" s="2">
        <f>IF($B6="","",$C6*VLOOKUP($B6,'المنتجات'!$A:$E,5,0))</f>
      </c>
      <c r="F6" t="inlineStr">
        <is>
          <t>تجاوز تاريخ الصلاحية</t>
        </is>
      </c>
    </row>
    <row r="7">
      <c r="A7" s="3">
        <v>46215</v>
      </c>
      <c r="B7" t="inlineStr">
        <is>
          <t>EP-011</t>
        </is>
      </c>
      <c r="C7" s="4">
        <v>16</v>
      </c>
      <c r="D7" t="inlineStr">
        <is>
          <t>بيع</t>
        </is>
      </c>
      <c r="E7" s="2">
        <f>IF($B7="","",$C7*VLOOKUP($B7,'المنتجات'!$A:$E,5,0))</f>
      </c>
      <c r="F7" t="inlineStr">
        <is>
          <t/>
        </is>
      </c>
    </row>
    <row r="8">
      <c r="A8" s="3">
        <v>46218</v>
      </c>
      <c r="B8" t="inlineStr">
        <is>
          <t>EP-012</t>
        </is>
      </c>
      <c r="C8" s="4">
        <v>18</v>
      </c>
      <c r="D8" t="inlineStr">
        <is>
          <t>بيع</t>
        </is>
      </c>
      <c r="E8" s="2">
        <f>IF($B8="","",$C8*VLOOKUP($B8,'المنتجات'!$A:$E,5,0))</f>
      </c>
      <c r="F8" t="inlineStr">
        <is>
          <t/>
        </is>
      </c>
    </row>
    <row r="9">
      <c r="A9" s="3">
        <v>46221</v>
      </c>
      <c r="B9" t="inlineStr">
        <is>
          <t>EP-003</t>
        </is>
      </c>
      <c r="C9" s="4">
        <v>30</v>
      </c>
      <c r="D9" t="inlineStr">
        <is>
          <t>بيع</t>
        </is>
      </c>
      <c r="E9" s="2">
        <f>IF($B9="","",$C9*VLOOKUP($B9,'المنتجات'!$A:$E,5,0))</f>
      </c>
      <c r="F9" t="inlineStr">
        <is>
          <t/>
        </is>
      </c>
    </row>
    <row r="10">
      <c r="A10" s="3">
        <v>46222</v>
      </c>
      <c r="B10" t="inlineStr">
        <is>
          <t>EP-010</t>
        </is>
      </c>
      <c r="C10" s="4">
        <v>4</v>
      </c>
      <c r="D10" t="inlineStr">
        <is>
          <t>انكسار</t>
        </is>
      </c>
      <c r="E10" s="2">
        <f>IF($B10="","",$C10*VLOOKUP($B10,'المنتجات'!$A:$E,5,0))</f>
      </c>
      <c r="F10" t="inlineStr">
        <is>
          <t>قنينة مثقوبة</t>
        </is>
      </c>
    </row>
    <row r="11">
      <c r="A11" s="3">
        <v>46225</v>
      </c>
      <c r="B11" t="inlineStr">
        <is>
          <t>EP-006</t>
        </is>
      </c>
      <c r="C11" s="4">
        <v>9</v>
      </c>
      <c r="D11" t="inlineStr">
        <is>
          <t>بيع</t>
        </is>
      </c>
      <c r="E11" s="2">
        <f>IF($B11="","",$C11*VLOOKUP($B11,'المنتجات'!$A:$E,5,0))</f>
      </c>
      <c r="F11" t="inlineStr">
        <is>
          <t/>
        </is>
      </c>
    </row>
    <row r="12">
      <c r="E12" s="2">
        <f>IF($B12="","",$C12*VLOOKUP($B12,'المنتجات'!$A:$E,5,0))</f>
      </c>
    </row>
    <row r="13">
      <c r="E13" s="2">
        <f>IF($B13="","",$C13*VLOOKUP($B13,'المنتجات'!$A:$E,5,0))</f>
      </c>
    </row>
    <row r="14">
      <c r="E14" s="2">
        <f>IF($B14="","",$C14*VLOOKUP($B14,'المنتجات'!$A:$E,5,0))</f>
      </c>
    </row>
    <row r="15">
      <c r="E15" s="2">
        <f>IF($B15="","",$C15*VLOOKUP($B15,'المنتجات'!$A:$E,5,0))</f>
      </c>
    </row>
    <row r="16">
      <c r="E16" s="2">
        <f>IF($B16="","",$C16*VLOOKUP($B16,'المنتجات'!$A:$E,5,0))</f>
      </c>
    </row>
    <row r="17">
      <c r="E17" s="2">
        <f>IF($B17="","",$C17*VLOOKUP($B17,'المنتجات'!$A:$E,5,0))</f>
      </c>
    </row>
    <row r="18">
      <c r="E18" s="2">
        <f>IF($B18="","",$C18*VLOOKUP($B18,'المنتجات'!$A:$E,5,0))</f>
      </c>
    </row>
    <row r="19">
      <c r="E19" s="2">
        <f>IF($B19="","",$C19*VLOOKUP($B19,'المنتجات'!$A:$E,5,0))</f>
      </c>
    </row>
    <row r="20">
      <c r="E20" s="2">
        <f>IF($B20="","",$C20*VLOOKUP($B20,'المنتجات'!$A:$E,5,0))</f>
      </c>
    </row>
    <row r="21">
      <c r="E21" s="2">
        <f>IF($B21="","",$C21*VLOOKUP($B21,'المنتجات'!$A:$E,5,0))</f>
      </c>
    </row>
    <row r="22">
      <c r="E22" s="2">
        <f>IF($B22="","",$C22*VLOOKUP($B22,'المنتجات'!$A:$E,5,0))</f>
      </c>
    </row>
    <row r="23">
      <c r="E23" s="2">
        <f>IF($B23="","",$C23*VLOOKUP($B23,'المنتجات'!$A:$E,5,0))</f>
      </c>
    </row>
    <row r="24">
      <c r="E24" s="2">
        <f>IF($B24="","",$C24*VLOOKUP($B24,'المنتجات'!$A:$E,5,0))</f>
      </c>
    </row>
    <row r="25">
      <c r="E25" s="2">
        <f>IF($B25="","",$C25*VLOOKUP($B25,'المنتجات'!$A:$E,5,0))</f>
      </c>
    </row>
    <row r="26">
      <c r="E26" s="2">
        <f>IF($B26="","",$C26*VLOOKUP($B26,'المنتجات'!$A:$E,5,0))</f>
      </c>
    </row>
    <row r="27">
      <c r="E27" s="2">
        <f>IF($B27="","",$C27*VLOOKUP($B27,'المنتجات'!$A:$E,5,0))</f>
      </c>
    </row>
    <row r="28">
      <c r="E28" s="2">
        <f>IF($B28="","",$C28*VLOOKUP($B28,'المنتجات'!$A:$E,5,0))</f>
      </c>
    </row>
    <row r="29">
      <c r="E29" s="2">
        <f>IF($B29="","",$C29*VLOOKUP($B29,'المنتجات'!$A:$E,5,0))</f>
      </c>
    </row>
    <row r="30">
      <c r="E30" s="2">
        <f>IF($B30="","",$C30*VLOOKUP($B30,'المنتجات'!$A:$E,5,0))</f>
      </c>
    </row>
    <row r="31">
      <c r="E31" s="2">
        <f>IF($B31="","",$C31*VLOOKUP($B31,'المنتجات'!$A:$E,5,0))</f>
      </c>
    </row>
    <row r="32">
      <c r="E32" s="2">
        <f>IF($B32="","",$C32*VLOOKUP($B32,'المنتجات'!$A:$E,5,0))</f>
      </c>
    </row>
    <row r="33">
      <c r="E33" s="2">
        <f>IF($B33="","",$C33*VLOOKUP($B33,'المنتجات'!$A:$E,5,0))</f>
      </c>
    </row>
    <row r="34">
      <c r="E34" s="2">
        <f>IF($B34="","",$C34*VLOOKUP($B34,'المنتجات'!$A:$E,5,0))</f>
      </c>
    </row>
    <row r="35">
      <c r="E35" s="2">
        <f>IF($B35="","",$C35*VLOOKUP($B35,'المنتجات'!$A:$E,5,0))</f>
      </c>
    </row>
    <row r="36">
      <c r="E36" s="2">
        <f>IF($B36="","",$C36*VLOOKUP($B36,'المنتجات'!$A:$E,5,0))</f>
      </c>
    </row>
    <row r="37">
      <c r="E37" s="2">
        <f>IF($B37="","",$C37*VLOOKUP($B37,'المنتجات'!$A:$E,5,0))</f>
      </c>
    </row>
    <row r="38">
      <c r="E38" s="2">
        <f>IF($B38="","",$C38*VLOOKUP($B38,'المنتجات'!$A:$E,5,0))</f>
      </c>
    </row>
    <row r="39">
      <c r="E39" s="2">
        <f>IF($B39="","",$C39*VLOOKUP($B39,'المنتجات'!$A:$E,5,0))</f>
      </c>
    </row>
    <row r="40">
      <c r="E40" s="2">
        <f>IF($B40="","",$C40*VLOOKUP($B40,'المنتجات'!$A:$E,5,0))</f>
      </c>
    </row>
    <row r="41">
      <c r="E41" s="2">
        <f>IF($B41="","",$C41*VLOOKUP($B41,'المنتجات'!$A:$E,5,0))</f>
      </c>
    </row>
    <row r="42">
      <c r="E42" s="2">
        <f>IF($B42="","",$C42*VLOOKUP($B42,'المنتجات'!$A:$E,5,0))</f>
      </c>
    </row>
    <row r="43">
      <c r="E43" s="2">
        <f>IF($B43="","",$C43*VLOOKUP($B43,'المنتجات'!$A:$E,5,0))</f>
      </c>
    </row>
    <row r="44">
      <c r="E44" s="2">
        <f>IF($B44="","",$C44*VLOOKUP($B44,'المنتجات'!$A:$E,5,0))</f>
      </c>
    </row>
    <row r="45">
      <c r="E45" s="2">
        <f>IF($B45="","",$C45*VLOOKUP($B45,'المنتجات'!$A:$E,5,0))</f>
      </c>
    </row>
    <row r="46">
      <c r="E46" s="2">
        <f>IF($B46="","",$C46*VLOOKUP($B46,'المنتجات'!$A:$E,5,0))</f>
      </c>
    </row>
    <row r="47">
      <c r="E47" s="2">
        <f>IF($B47="","",$C47*VLOOKUP($B47,'المنتجات'!$A:$E,5,0))</f>
      </c>
    </row>
    <row r="48">
      <c r="E48" s="2">
        <f>IF($B48="","",$C48*VLOOKUP($B48,'المنتجات'!$A:$E,5,0))</f>
      </c>
    </row>
    <row r="49">
      <c r="E49" s="2">
        <f>IF($B49="","",$C49*VLOOKUP($B49,'المنتجات'!$A:$E,5,0))</f>
      </c>
    </row>
    <row r="50">
      <c r="E50" s="2">
        <f>IF($B50="","",$C50*VLOOKUP($B50,'المنتجات'!$A:$E,5,0))</f>
      </c>
    </row>
    <row r="51">
      <c r="E51" s="2">
        <f>IF($B51="","",$C51*VLOOKUP($B51,'المنتجات'!$A:$E,5,0))</f>
      </c>
    </row>
    <row r="52">
      <c r="E52" s="2">
        <f>IF($B52="","",$C52*VLOOKUP($B52,'المنتجات'!$A:$E,5,0))</f>
      </c>
    </row>
    <row r="53">
      <c r="E53" s="2">
        <f>IF($B53="","",$C53*VLOOKUP($B53,'المنتجات'!$A:$E,5,0))</f>
      </c>
    </row>
    <row r="54">
      <c r="E54" s="2">
        <f>IF($B54="","",$C54*VLOOKUP($B54,'المنتجات'!$A:$E,5,0))</f>
      </c>
    </row>
    <row r="55">
      <c r="E55" s="2">
        <f>IF($B55="","",$C55*VLOOKUP($B55,'المنتجات'!$A:$E,5,0))</f>
      </c>
    </row>
    <row r="56">
      <c r="E56" s="2">
        <f>IF($B56="","",$C56*VLOOKUP($B56,'المنتجات'!$A:$E,5,0))</f>
      </c>
    </row>
    <row r="57">
      <c r="E57" s="2">
        <f>IF($B57="","",$C57*VLOOKUP($B57,'المنتجات'!$A:$E,5,0))</f>
      </c>
    </row>
    <row r="58">
      <c r="E58" s="2">
        <f>IF($B58="","",$C58*VLOOKUP($B58,'المنتجات'!$A:$E,5,0))</f>
      </c>
    </row>
    <row r="59">
      <c r="E59" s="2">
        <f>IF($B59="","",$C59*VLOOKUP($B59,'المنتجات'!$A:$E,5,0))</f>
      </c>
    </row>
    <row r="60">
      <c r="E60" s="2">
        <f>IF($B60="","",$C60*VLOOKUP($B60,'المنتجات'!$A:$E,5,0))</f>
      </c>
    </row>
    <row r="61">
      <c r="E61" s="2">
        <f>IF($B61="","",$C61*VLOOKUP($B61,'المنتجات'!$A:$E,5,0))</f>
      </c>
    </row>
    <row r="62">
      <c r="E62" s="2">
        <f>IF($B62="","",$C62*VLOOKUP($B62,'المنتجات'!$A:$E,5,0))</f>
      </c>
    </row>
    <row r="63">
      <c r="E63" s="2">
        <f>IF($B63="","",$C63*VLOOKUP($B63,'المنتجات'!$A:$E,5,0))</f>
      </c>
    </row>
    <row r="64">
      <c r="E64" s="2">
        <f>IF($B64="","",$C64*VLOOKUP($B64,'المنتجات'!$A:$E,5,0))</f>
      </c>
    </row>
    <row r="65">
      <c r="E65" s="2">
        <f>IF($B65="","",$C65*VLOOKUP($B65,'المنتجات'!$A:$E,5,0))</f>
      </c>
    </row>
    <row r="66">
      <c r="E66" s="2">
        <f>IF($B66="","",$C66*VLOOKUP($B66,'المنتجات'!$A:$E,5,0))</f>
      </c>
    </row>
    <row r="67">
      <c r="E67" s="2">
        <f>IF($B67="","",$C67*VLOOKUP($B67,'المنتجات'!$A:$E,5,0))</f>
      </c>
    </row>
    <row r="68">
      <c r="E68" s="2">
        <f>IF($B68="","",$C68*VLOOKUP($B68,'المنتجات'!$A:$E,5,0))</f>
      </c>
    </row>
    <row r="69">
      <c r="E69" s="2">
        <f>IF($B69="","",$C69*VLOOKUP($B69,'المنتجات'!$A:$E,5,0))</f>
      </c>
    </row>
    <row r="70">
      <c r="E70" s="2">
        <f>IF($B70="","",$C70*VLOOKUP($B70,'المنتجات'!$A:$E,5,0))</f>
      </c>
    </row>
    <row r="71">
      <c r="E71" s="2">
        <f>IF($B71="","",$C71*VLOOKUP($B71,'المنتجات'!$A:$E,5,0))</f>
      </c>
    </row>
    <row r="72">
      <c r="E72" s="2">
        <f>IF($B72="","",$C72*VLOOKUP($B72,'المنتجات'!$A:$E,5,0))</f>
      </c>
    </row>
    <row r="73">
      <c r="E73" s="2">
        <f>IF($B73="","",$C73*VLOOKUP($B73,'المنتجات'!$A:$E,5,0))</f>
      </c>
    </row>
    <row r="74">
      <c r="E74" s="2">
        <f>IF($B74="","",$C74*VLOOKUP($B74,'المنتجات'!$A:$E,5,0))</f>
      </c>
    </row>
    <row r="75">
      <c r="E75" s="2">
        <f>IF($B75="","",$C75*VLOOKUP($B75,'المنتجات'!$A:$E,5,0))</f>
      </c>
    </row>
    <row r="76">
      <c r="E76" s="2">
        <f>IF($B76="","",$C76*VLOOKUP($B76,'المنتجات'!$A:$E,5,0))</f>
      </c>
    </row>
    <row r="77">
      <c r="E77" s="2">
        <f>IF($B77="","",$C77*VLOOKUP($B77,'المنتجات'!$A:$E,5,0))</f>
      </c>
    </row>
    <row r="78">
      <c r="E78" s="2">
        <f>IF($B78="","",$C78*VLOOKUP($B78,'المنتجات'!$A:$E,5,0))</f>
      </c>
    </row>
    <row r="79">
      <c r="E79" s="2">
        <f>IF($B79="","",$C79*VLOOKUP($B79,'المنتجات'!$A:$E,5,0))</f>
      </c>
    </row>
    <row r="80">
      <c r="E80" s="2">
        <f>IF($B80="","",$C80*VLOOKUP($B80,'المنتجات'!$A:$E,5,0))</f>
      </c>
    </row>
    <row r="81">
      <c r="E81" s="2">
        <f>IF($B81="","",$C81*VLOOKUP($B81,'المنتجات'!$A:$E,5,0))</f>
      </c>
    </row>
    <row r="82">
      <c r="E82" s="2">
        <f>IF($B82="","",$C82*VLOOKUP($B82,'المنتجات'!$A:$E,5,0))</f>
      </c>
    </row>
    <row r="83">
      <c r="E83" s="2">
        <f>IF($B83="","",$C83*VLOOKUP($B83,'المنتجات'!$A:$E,5,0))</f>
      </c>
    </row>
    <row r="84">
      <c r="E84" s="2">
        <f>IF($B84="","",$C84*VLOOKUP($B84,'المنتجات'!$A:$E,5,0))</f>
      </c>
    </row>
    <row r="85">
      <c r="E85" s="2">
        <f>IF($B85="","",$C85*VLOOKUP($B85,'المنتجات'!$A:$E,5,0))</f>
      </c>
    </row>
    <row r="86">
      <c r="E86" s="2">
        <f>IF($B86="","",$C86*VLOOKUP($B86,'المنتجات'!$A:$E,5,0))</f>
      </c>
    </row>
    <row r="87">
      <c r="E87" s="2">
        <f>IF($B87="","",$C87*VLOOKUP($B87,'المنتجات'!$A:$E,5,0))</f>
      </c>
    </row>
    <row r="88">
      <c r="E88" s="2">
        <f>IF($B88="","",$C88*VLOOKUP($B88,'المنتجات'!$A:$E,5,0))</f>
      </c>
    </row>
    <row r="89">
      <c r="E89" s="2">
        <f>IF($B89="","",$C89*VLOOKUP($B89,'المنتجات'!$A:$E,5,0))</f>
      </c>
    </row>
    <row r="90">
      <c r="E90" s="2">
        <f>IF($B90="","",$C90*VLOOKUP($B90,'المنتجات'!$A:$E,5,0))</f>
      </c>
    </row>
    <row r="91">
      <c r="E91" s="2">
        <f>IF($B91="","",$C91*VLOOKUP($B91,'المنتجات'!$A:$E,5,0))</f>
      </c>
    </row>
    <row r="92">
      <c r="E92" s="2">
        <f>IF($B92="","",$C92*VLOOKUP($B92,'المنتجات'!$A:$E,5,0))</f>
      </c>
    </row>
    <row r="93">
      <c r="E93" s="2">
        <f>IF($B93="","",$C93*VLOOKUP($B93,'المنتجات'!$A:$E,5,0))</f>
      </c>
    </row>
    <row r="94">
      <c r="E94" s="2">
        <f>IF($B94="","",$C94*VLOOKUP($B94,'المنتجات'!$A:$E,5,0))</f>
      </c>
    </row>
    <row r="95">
      <c r="E95" s="2">
        <f>IF($B95="","",$C95*VLOOKUP($B95,'المنتجات'!$A:$E,5,0))</f>
      </c>
    </row>
    <row r="96">
      <c r="E96" s="2">
        <f>IF($B96="","",$C96*VLOOKUP($B96,'المنتجات'!$A:$E,5,0))</f>
      </c>
    </row>
    <row r="97">
      <c r="E97" s="2">
        <f>IF($B97="","",$C97*VLOOKUP($B97,'المنتجات'!$A:$E,5,0))</f>
      </c>
    </row>
    <row r="98">
      <c r="E98" s="2">
        <f>IF($B98="","",$C98*VLOOKUP($B98,'المنتجات'!$A:$E,5,0))</f>
      </c>
    </row>
    <row r="99">
      <c r="E99" s="2">
        <f>IF($B99="","",$C99*VLOOKUP($B99,'المنتجات'!$A:$E,5,0))</f>
      </c>
    </row>
    <row r="100">
      <c r="E100" s="2">
        <f>IF($B100="","",$C100*VLOOKUP($B100,'المنتجات'!$A:$E,5,0))</f>
      </c>
    </row>
    <row r="101">
      <c r="E101" s="2">
        <f>IF($B101="","",$C101*VLOOKUP($B101,'المنتجات'!$A:$E,5,0))</f>
      </c>
    </row>
    <row r="102">
      <c r="E102" s="2">
        <f>IF($B102="","",$C102*VLOOKUP($B102,'المنتجات'!$A:$E,5,0))</f>
      </c>
    </row>
    <row r="103">
      <c r="E103" s="2">
        <f>IF($B103="","",$C103*VLOOKUP($B103,'المنتجات'!$A:$E,5,0))</f>
      </c>
    </row>
    <row r="104">
      <c r="E104" s="2">
        <f>IF($B104="","",$C104*VLOOKUP($B104,'المنتجات'!$A:$E,5,0))</f>
      </c>
    </row>
    <row r="105">
      <c r="E105" s="2">
        <f>IF($B105="","",$C105*VLOOKUP($B105,'المنتجات'!$A:$E,5,0))</f>
      </c>
    </row>
    <row r="106">
      <c r="E106" s="2">
        <f>IF($B106="","",$C106*VLOOKUP($B106,'المنتجات'!$A:$E,5,0))</f>
      </c>
    </row>
    <row r="107">
      <c r="E107" s="2">
        <f>IF($B107="","",$C107*VLOOKUP($B107,'المنتجات'!$A:$E,5,0))</f>
      </c>
    </row>
    <row r="108">
      <c r="E108" s="2">
        <f>IF($B108="","",$C108*VLOOKUP($B108,'المنتجات'!$A:$E,5,0))</f>
      </c>
    </row>
    <row r="109">
      <c r="E109" s="2">
        <f>IF($B109="","",$C109*VLOOKUP($B109,'المنتجات'!$A:$E,5,0))</f>
      </c>
    </row>
    <row r="110">
      <c r="E110" s="2">
        <f>IF($B110="","",$C110*VLOOKUP($B110,'المنتجات'!$A:$E,5,0))</f>
      </c>
    </row>
    <row r="111">
      <c r="E111" s="2">
        <f>IF($B111="","",$C111*VLOOKUP($B111,'المنتجات'!$A:$E,5,0))</f>
      </c>
    </row>
    <row r="112">
      <c r="E112" s="2">
        <f>IF($B112="","",$C112*VLOOKUP($B112,'المنتجات'!$A:$E,5,0))</f>
      </c>
    </row>
    <row r="113">
      <c r="E113" s="2">
        <f>IF($B113="","",$C113*VLOOKUP($B113,'المنتجات'!$A:$E,5,0))</f>
      </c>
    </row>
    <row r="114">
      <c r="E114" s="2">
        <f>IF($B114="","",$C114*VLOOKUP($B114,'المنتجات'!$A:$E,5,0))</f>
      </c>
    </row>
    <row r="115">
      <c r="E115" s="2">
        <f>IF($B115="","",$C115*VLOOKUP($B115,'المنتجات'!$A:$E,5,0))</f>
      </c>
    </row>
    <row r="116">
      <c r="E116" s="2">
        <f>IF($B116="","",$C116*VLOOKUP($B116,'المنتجات'!$A:$E,5,0))</f>
      </c>
    </row>
    <row r="117">
      <c r="E117" s="2">
        <f>IF($B117="","",$C117*VLOOKUP($B117,'المنتجات'!$A:$E,5,0))</f>
      </c>
    </row>
    <row r="118">
      <c r="E118" s="2">
        <f>IF($B118="","",$C118*VLOOKUP($B118,'المنتجات'!$A:$E,5,0))</f>
      </c>
    </row>
    <row r="119">
      <c r="E119" s="2">
        <f>IF($B119="","",$C119*VLOOKUP($B119,'المنتجات'!$A:$E,5,0))</f>
      </c>
    </row>
    <row r="120">
      <c r="E120" s="2">
        <f>IF($B120="","",$C120*VLOOKUP($B120,'المنتجات'!$A:$E,5,0))</f>
      </c>
    </row>
    <row r="121">
      <c r="E121" s="2">
        <f>IF($B121="","",$C121*VLOOKUP($B121,'المنتجات'!$A:$E,5,0))</f>
      </c>
    </row>
    <row r="122">
      <c r="E122" s="2">
        <f>IF($B122="","",$C122*VLOOKUP($B122,'المنتجات'!$A:$E,5,0))</f>
      </c>
    </row>
    <row r="123">
      <c r="E123" s="2">
        <f>IF($B123="","",$C123*VLOOKUP($B123,'المنتجات'!$A:$E,5,0))</f>
      </c>
    </row>
    <row r="124">
      <c r="E124" s="2">
        <f>IF($B124="","",$C124*VLOOKUP($B124,'المنتجات'!$A:$E,5,0))</f>
      </c>
    </row>
    <row r="125">
      <c r="E125" s="2">
        <f>IF($B125="","",$C125*VLOOKUP($B125,'المنتجات'!$A:$E,5,0))</f>
      </c>
    </row>
    <row r="126">
      <c r="E126" s="2">
        <f>IF($B126="","",$C126*VLOOKUP($B126,'المنتجات'!$A:$E,5,0))</f>
      </c>
    </row>
    <row r="127">
      <c r="E127" s="2">
        <f>IF($B127="","",$C127*VLOOKUP($B127,'المنتجات'!$A:$E,5,0))</f>
      </c>
    </row>
    <row r="128">
      <c r="E128" s="2">
        <f>IF($B128="","",$C128*VLOOKUP($B128,'المنتجات'!$A:$E,5,0))</f>
      </c>
    </row>
    <row r="129">
      <c r="E129" s="2">
        <f>IF($B129="","",$C129*VLOOKUP($B129,'المنتجات'!$A:$E,5,0))</f>
      </c>
    </row>
    <row r="130">
      <c r="E130" s="2">
        <f>IF($B130="","",$C130*VLOOKUP($B130,'المنتجات'!$A:$E,5,0))</f>
      </c>
    </row>
    <row r="131">
      <c r="E131" s="2">
        <f>IF($B131="","",$C131*VLOOKUP($B131,'المنتجات'!$A:$E,5,0))</f>
      </c>
    </row>
    <row r="132">
      <c r="E132" s="2">
        <f>IF($B132="","",$C132*VLOOKUP($B132,'المنتجات'!$A:$E,5,0))</f>
      </c>
    </row>
    <row r="133">
      <c r="E133" s="2">
        <f>IF($B133="","",$C133*VLOOKUP($B133,'المنتجات'!$A:$E,5,0))</f>
      </c>
    </row>
    <row r="134">
      <c r="E134" s="2">
        <f>IF($B134="","",$C134*VLOOKUP($B134,'المنتجات'!$A:$E,5,0))</f>
      </c>
    </row>
    <row r="135">
      <c r="E135" s="2">
        <f>IF($B135="","",$C135*VLOOKUP($B135,'المنتجات'!$A:$E,5,0))</f>
      </c>
    </row>
    <row r="136">
      <c r="E136" s="2">
        <f>IF($B136="","",$C136*VLOOKUP($B136,'المنتجات'!$A:$E,5,0))</f>
      </c>
    </row>
    <row r="137">
      <c r="E137" s="2">
        <f>IF($B137="","",$C137*VLOOKUP($B137,'المنتجات'!$A:$E,5,0))</f>
      </c>
    </row>
    <row r="138">
      <c r="E138" s="2">
        <f>IF($B138="","",$C138*VLOOKUP($B138,'المنتجات'!$A:$E,5,0))</f>
      </c>
    </row>
    <row r="139">
      <c r="E139" s="2">
        <f>IF($B139="","",$C139*VLOOKUP($B139,'المنتجات'!$A:$E,5,0))</f>
      </c>
    </row>
    <row r="140">
      <c r="E140" s="2">
        <f>IF($B140="","",$C140*VLOOKUP($B140,'المنتجات'!$A:$E,5,0))</f>
      </c>
    </row>
    <row r="141">
      <c r="E141" s="2">
        <f>IF($B141="","",$C141*VLOOKUP($B141,'المنتجات'!$A:$E,5,0))</f>
      </c>
    </row>
    <row r="142">
      <c r="E142" s="2">
        <f>IF($B142="","",$C142*VLOOKUP($B142,'المنتجات'!$A:$E,5,0))</f>
      </c>
    </row>
    <row r="143">
      <c r="E143" s="2">
        <f>IF($B143="","",$C143*VLOOKUP($B143,'المنتجات'!$A:$E,5,0))</f>
      </c>
    </row>
    <row r="144">
      <c r="E144" s="2">
        <f>IF($B144="","",$C144*VLOOKUP($B144,'المنتجات'!$A:$E,5,0))</f>
      </c>
    </row>
    <row r="145">
      <c r="E145" s="2">
        <f>IF($B145="","",$C145*VLOOKUP($B145,'المنتجات'!$A:$E,5,0))</f>
      </c>
    </row>
    <row r="146">
      <c r="E146" s="2">
        <f>IF($B146="","",$C146*VLOOKUP($B146,'المنتجات'!$A:$E,5,0))</f>
      </c>
    </row>
    <row r="147">
      <c r="E147" s="2">
        <f>IF($B147="","",$C147*VLOOKUP($B147,'المنتجات'!$A:$E,5,0))</f>
      </c>
    </row>
    <row r="148">
      <c r="E148" s="2">
        <f>IF($B148="","",$C148*VLOOKUP($B148,'المنتجات'!$A:$E,5,0))</f>
      </c>
    </row>
    <row r="149">
      <c r="E149" s="2">
        <f>IF($B149="","",$C149*VLOOKUP($B149,'المنتجات'!$A:$E,5,0))</f>
      </c>
    </row>
    <row r="150">
      <c r="E150" s="2">
        <f>IF($B150="","",$C150*VLOOKUP($B150,'المنتجات'!$A:$E,5,0))</f>
      </c>
    </row>
    <row r="151">
      <c r="E151" s="2">
        <f>IF($B151="","",$C151*VLOOKUP($B151,'المنتجات'!$A:$E,5,0))</f>
      </c>
    </row>
    <row r="152">
      <c r="E152" s="2">
        <f>IF($B152="","",$C152*VLOOKUP($B152,'المنتجات'!$A:$E,5,0))</f>
      </c>
    </row>
    <row r="153">
      <c r="E153" s="2">
        <f>IF($B153="","",$C153*VLOOKUP($B153,'المنتجات'!$A:$E,5,0))</f>
      </c>
    </row>
    <row r="154">
      <c r="E154" s="2">
        <f>IF($B154="","",$C154*VLOOKUP($B154,'المنتجات'!$A:$E,5,0))</f>
      </c>
    </row>
    <row r="155">
      <c r="E155" s="2">
        <f>IF($B155="","",$C155*VLOOKUP($B155,'المنتجات'!$A:$E,5,0))</f>
      </c>
    </row>
    <row r="156">
      <c r="E156" s="2">
        <f>IF($B156="","",$C156*VLOOKUP($B156,'المنتجات'!$A:$E,5,0))</f>
      </c>
    </row>
    <row r="157">
      <c r="E157" s="2">
        <f>IF($B157="","",$C157*VLOOKUP($B157,'المنتجات'!$A:$E,5,0))</f>
      </c>
    </row>
    <row r="158">
      <c r="E158" s="2">
        <f>IF($B158="","",$C158*VLOOKUP($B158,'المنتجات'!$A:$E,5,0))</f>
      </c>
    </row>
    <row r="159">
      <c r="E159" s="2">
        <f>IF($B159="","",$C159*VLOOKUP($B159,'المنتجات'!$A:$E,5,0))</f>
      </c>
    </row>
    <row r="160">
      <c r="E160" s="2">
        <f>IF($B160="","",$C160*VLOOKUP($B160,'المنتجات'!$A:$E,5,0))</f>
      </c>
    </row>
    <row r="161">
      <c r="E161" s="2">
        <f>IF($B161="","",$C161*VLOOKUP($B161,'المنتجات'!$A:$E,5,0))</f>
      </c>
    </row>
    <row r="162">
      <c r="E162" s="2">
        <f>IF($B162="","",$C162*VLOOKUP($B162,'المنتجات'!$A:$E,5,0))</f>
      </c>
    </row>
    <row r="163">
      <c r="E163" s="2">
        <f>IF($B163="","",$C163*VLOOKUP($B163,'المنتجات'!$A:$E,5,0))</f>
      </c>
    </row>
    <row r="164">
      <c r="E164" s="2">
        <f>IF($B164="","",$C164*VLOOKUP($B164,'المنتجات'!$A:$E,5,0))</f>
      </c>
    </row>
    <row r="165">
      <c r="E165" s="2">
        <f>IF($B165="","",$C165*VLOOKUP($B165,'المنتجات'!$A:$E,5,0))</f>
      </c>
    </row>
    <row r="166">
      <c r="E166" s="2">
        <f>IF($B166="","",$C166*VLOOKUP($B166,'المنتجات'!$A:$E,5,0))</f>
      </c>
    </row>
    <row r="167">
      <c r="E167" s="2">
        <f>IF($B167="","",$C167*VLOOKUP($B167,'المنتجات'!$A:$E,5,0))</f>
      </c>
    </row>
    <row r="168">
      <c r="E168" s="2">
        <f>IF($B168="","",$C168*VLOOKUP($B168,'المنتجات'!$A:$E,5,0))</f>
      </c>
    </row>
    <row r="169">
      <c r="E169" s="2">
        <f>IF($B169="","",$C169*VLOOKUP($B169,'المنتجات'!$A:$E,5,0))</f>
      </c>
    </row>
    <row r="170">
      <c r="E170" s="2">
        <f>IF($B170="","",$C170*VLOOKUP($B170,'المنتجات'!$A:$E,5,0))</f>
      </c>
    </row>
    <row r="171">
      <c r="E171" s="2">
        <f>IF($B171="","",$C171*VLOOKUP($B171,'المنتجات'!$A:$E,5,0))</f>
      </c>
    </row>
    <row r="172">
      <c r="E172" s="2">
        <f>IF($B172="","",$C172*VLOOKUP($B172,'المنتجات'!$A:$E,5,0))</f>
      </c>
    </row>
    <row r="173">
      <c r="E173" s="2">
        <f>IF($B173="","",$C173*VLOOKUP($B173,'المنتجات'!$A:$E,5,0))</f>
      </c>
    </row>
    <row r="174">
      <c r="E174" s="2">
        <f>IF($B174="","",$C174*VLOOKUP($B174,'المنتجات'!$A:$E,5,0))</f>
      </c>
    </row>
    <row r="175">
      <c r="E175" s="2">
        <f>IF($B175="","",$C175*VLOOKUP($B175,'المنتجات'!$A:$E,5,0))</f>
      </c>
    </row>
    <row r="176">
      <c r="E176" s="2">
        <f>IF($B176="","",$C176*VLOOKUP($B176,'المنتجات'!$A:$E,5,0))</f>
      </c>
    </row>
    <row r="177">
      <c r="E177" s="2">
        <f>IF($B177="","",$C177*VLOOKUP($B177,'المنتجات'!$A:$E,5,0))</f>
      </c>
    </row>
    <row r="178">
      <c r="E178" s="2">
        <f>IF($B178="","",$C178*VLOOKUP($B178,'المنتجات'!$A:$E,5,0))</f>
      </c>
    </row>
    <row r="179">
      <c r="E179" s="2">
        <f>IF($B179="","",$C179*VLOOKUP($B179,'المنتجات'!$A:$E,5,0))</f>
      </c>
    </row>
    <row r="180">
      <c r="E180" s="2">
        <f>IF($B180="","",$C180*VLOOKUP($B180,'المنتجات'!$A:$E,5,0))</f>
      </c>
    </row>
    <row r="181">
      <c r="E181" s="2">
        <f>IF($B181="","",$C181*VLOOKUP($B181,'المنتجات'!$A:$E,5,0))</f>
      </c>
    </row>
    <row r="182">
      <c r="E182" s="2">
        <f>IF($B182="","",$C182*VLOOKUP($B182,'المنتجات'!$A:$E,5,0))</f>
      </c>
    </row>
    <row r="183">
      <c r="E183" s="2">
        <f>IF($B183="","",$C183*VLOOKUP($B183,'المنتجات'!$A:$E,5,0))</f>
      </c>
    </row>
    <row r="184">
      <c r="E184" s="2">
        <f>IF($B184="","",$C184*VLOOKUP($B184,'المنتجات'!$A:$E,5,0))</f>
      </c>
    </row>
    <row r="185">
      <c r="E185" s="2">
        <f>IF($B185="","",$C185*VLOOKUP($B185,'المنتجات'!$A:$E,5,0))</f>
      </c>
    </row>
    <row r="186">
      <c r="E186" s="2">
        <f>IF($B186="","",$C186*VLOOKUP($B186,'المنتجات'!$A:$E,5,0))</f>
      </c>
    </row>
    <row r="187">
      <c r="E187" s="2">
        <f>IF($B187="","",$C187*VLOOKUP($B187,'المنتجات'!$A:$E,5,0))</f>
      </c>
    </row>
    <row r="188">
      <c r="E188" s="2">
        <f>IF($B188="","",$C188*VLOOKUP($B188,'المنتجات'!$A:$E,5,0))</f>
      </c>
    </row>
    <row r="189">
      <c r="E189" s="2">
        <f>IF($B189="","",$C189*VLOOKUP($B189,'المنتجات'!$A:$E,5,0))</f>
      </c>
    </row>
    <row r="190">
      <c r="E190" s="2">
        <f>IF($B190="","",$C190*VLOOKUP($B190,'المنتجات'!$A:$E,5,0))</f>
      </c>
    </row>
    <row r="191">
      <c r="E191" s="2">
        <f>IF($B191="","",$C191*VLOOKUP($B191,'المنتجات'!$A:$E,5,0))</f>
      </c>
    </row>
    <row r="192">
      <c r="E192" s="2">
        <f>IF($B192="","",$C192*VLOOKUP($B192,'المنتجات'!$A:$E,5,0))</f>
      </c>
    </row>
    <row r="193">
      <c r="E193" s="2">
        <f>IF($B193="","",$C193*VLOOKUP($B193,'المنتجات'!$A:$E,5,0))</f>
      </c>
    </row>
    <row r="194">
      <c r="E194" s="2">
        <f>IF($B194="","",$C194*VLOOKUP($B194,'المنتجات'!$A:$E,5,0))</f>
      </c>
    </row>
    <row r="195">
      <c r="E195" s="2">
        <f>IF($B195="","",$C195*VLOOKUP($B195,'المنتجات'!$A:$E,5,0))</f>
      </c>
    </row>
    <row r="196">
      <c r="E196" s="2">
        <f>IF($B196="","",$C196*VLOOKUP($B196,'المنتجات'!$A:$E,5,0))</f>
      </c>
    </row>
    <row r="197">
      <c r="E197" s="2">
        <f>IF($B197="","",$C197*VLOOKUP($B197,'المنتجات'!$A:$E,5,0))</f>
      </c>
    </row>
    <row r="198">
      <c r="E198" s="2">
        <f>IF($B198="","",$C198*VLOOKUP($B198,'المنتجات'!$A:$E,5,0))</f>
      </c>
    </row>
    <row r="199">
      <c r="E199" s="2">
        <f>IF($B199="","",$C199*VLOOKUP($B199,'المنتجات'!$A:$E,5,0))</f>
      </c>
    </row>
    <row r="200">
      <c r="E200" s="2">
        <f>IF($B200="","",$C200*VLOOKUP($B200,'المنتجات'!$A:$E,5,0))</f>
      </c>
    </row>
  </sheetData>
  <autoFilter ref="A1:F1"/>
</worksheet>
</file>

<file path=xl/worksheets/sheet5.xml><?xml version="1.0" encoding="utf-8"?>
<worksheet xmlns="http://schemas.openxmlformats.org/spreadsheetml/2006/main">
  <sheetViews>
    <sheetView workbookViewId="0" rightToLeft="1">
      <pane ySplit="1" topLeftCell="A2" activePane="bottomLeft" state="frozen"/>
    </sheetView>
  </sheetViews>
  <sheetFormatPr defaultRowHeight="15"/>
  <cols>
    <col min="1" max="1" width="11" customWidth="1"/>
    <col min="2" max="2" width="26" customWidth="1"/>
    <col min="3" max="3" width="15" customWidth="1"/>
    <col min="4" max="4" width="14" customWidth="1"/>
    <col min="5" max="5" width="11" customWidth="1"/>
    <col min="6" max="6" width="17" customWidth="1"/>
    <col min="7" max="7" width="24" customWidth="1"/>
  </cols>
  <sheetData>
    <row r="1">
      <c r="A1" s="1" t="inlineStr">
        <is>
          <t>المرجع</t>
        </is>
      </c>
      <c r="B1" s="1" t="inlineStr">
        <is>
          <t>التسمية</t>
        </is>
      </c>
      <c r="C1" s="1" t="inlineStr">
        <is>
          <t>المخزون النظري</t>
        </is>
      </c>
      <c r="D1" s="1" t="inlineStr">
        <is>
          <t>المخزون المعدود</t>
        </is>
      </c>
      <c r="E1" s="1" t="inlineStr">
        <is>
          <t>الفرق</t>
        </is>
      </c>
      <c r="F1" s="1" t="inlineStr">
        <is>
          <t>قيمة الفرق</t>
        </is>
      </c>
      <c r="G1" s="1" t="inlineStr">
        <is>
          <t>تعليق</t>
        </is>
      </c>
    </row>
    <row r="2">
      <c r="A2" t="inlineStr">
        <is>
          <t>EP-001</t>
        </is>
      </c>
      <c r="B2">
        <f>IF($A2="","",VLOOKUP($A2,'المنتجات'!$A:$N,2,0))</f>
      </c>
      <c r="C2" s="4">
        <f>IF($A2="","",VLOOKUP($A2,'المنتجات'!$A:$N,10,0))</f>
      </c>
      <c r="D2" s="4">
        <v>76</v>
      </c>
      <c r="E2" s="4">
        <f>IF($A2="","",IF($D2="","",$D2-$C2))</f>
      </c>
      <c r="F2" s="2">
        <f>IF($A2="","",IF($D2="","",$E2*VLOOKUP($A2,'المنتجات'!$A:$E,5,0)))</f>
      </c>
      <c r="G2" t="inlineStr">
        <is>
          <t/>
        </is>
      </c>
    </row>
    <row r="3">
      <c r="A3" t="inlineStr">
        <is>
          <t>EP-002</t>
        </is>
      </c>
      <c r="B3">
        <f>IF($A3="","",VLOOKUP($A3,'المنتجات'!$A:$N,2,0))</f>
      </c>
      <c r="C3" s="4">
        <f>IF($A3="","",VLOOKUP($A3,'المنتجات'!$A:$N,10,0))</f>
      </c>
      <c r="D3" s="4">
        <v>78</v>
      </c>
      <c r="E3" s="4">
        <f>IF($A3="","",IF($D3="","",$D3-$C3))</f>
      </c>
      <c r="F3" s="2">
        <f>IF($A3="","",IF($D3="","",$E3*VLOOKUP($A3,'المنتجات'!$A:$E,5,0)))</f>
      </c>
      <c r="G3" t="inlineStr">
        <is>
          <t/>
        </is>
      </c>
    </row>
    <row r="4">
      <c r="A4" t="inlineStr">
        <is>
          <t>EP-003</t>
        </is>
      </c>
      <c r="B4">
        <f>IF($A4="","",VLOOKUP($A4,'المنتجات'!$A:$N,2,0))</f>
      </c>
      <c r="C4" s="4">
        <f>IF($A4="","",VLOOKUP($A4,'المنتجات'!$A:$N,10,0))</f>
      </c>
      <c r="D4" s="4">
        <v>54</v>
      </c>
      <c r="E4" s="4">
        <f>IF($A4="","",IF($D4="","",$D4-$C4))</f>
      </c>
      <c r="F4" s="2">
        <f>IF($A4="","",IF($D4="","",$E4*VLOOKUP($A4,'المنتجات'!$A:$E,5,0)))</f>
      </c>
      <c r="G4" t="inlineStr">
        <is>
          <t/>
        </is>
      </c>
    </row>
    <row r="5">
      <c r="A5" t="inlineStr">
        <is>
          <t>EP-004</t>
        </is>
      </c>
      <c r="B5">
        <f>IF($A5="","",VLOOKUP($A5,'المنتجات'!$A:$N,2,0))</f>
      </c>
      <c r="C5" s="4">
        <f>IF($A5="","",VLOOKUP($A5,'المنتجات'!$A:$N,10,0))</f>
      </c>
      <c r="D5" s="4">
        <v>24</v>
      </c>
      <c r="E5" s="4">
        <f>IF($A5="","",IF($D5="","",$D5-$C5))</f>
      </c>
      <c r="F5" s="2">
        <f>IF($A5="","",IF($D5="","",$E5*VLOOKUP($A5,'المنتجات'!$A:$E,5,0)))</f>
      </c>
      <c r="G5" t="inlineStr">
        <is>
          <t/>
        </is>
      </c>
    </row>
    <row r="6">
      <c r="A6" t="inlineStr">
        <is>
          <t>EP-005</t>
        </is>
      </c>
      <c r="B6">
        <f>IF($A6="","",VLOOKUP($A6,'المنتجات'!$A:$N,2,0))</f>
      </c>
      <c r="C6" s="4">
        <f>IF($A6="","",VLOOKUP($A6,'المنتجات'!$A:$N,10,0))</f>
      </c>
      <c r="D6" s="4">
        <v>60</v>
      </c>
      <c r="E6" s="4">
        <f>IF($A6="","",IF($D6="","",$D6-$C6))</f>
      </c>
      <c r="F6" s="2">
        <f>IF($A6="","",IF($D6="","",$E6*VLOOKUP($A6,'المنتجات'!$A:$E,5,0)))</f>
      </c>
      <c r="G6" t="inlineStr">
        <is>
          <t/>
        </is>
      </c>
    </row>
    <row r="7">
      <c r="A7" t="inlineStr">
        <is>
          <t>EP-006</t>
        </is>
      </c>
      <c r="B7">
        <f>IF($A7="","",VLOOKUP($A7,'المنتجات'!$A:$N,2,0))</f>
      </c>
      <c r="C7" s="4">
        <f>IF($A7="","",VLOOKUP($A7,'المنتجات'!$A:$N,10,0))</f>
      </c>
      <c r="D7" s="4">
        <v>3</v>
      </c>
      <c r="E7" s="4">
        <f>IF($A7="","",IF($D7="","",$D7-$C7))</f>
      </c>
      <c r="F7" s="2">
        <f>IF($A7="","",IF($D7="","",$E7*VLOOKUP($A7,'المنتجات'!$A:$E,5,0)))</f>
      </c>
      <c r="G7" t="inlineStr">
        <is>
          <t/>
        </is>
      </c>
    </row>
    <row r="8">
      <c r="A8" t="inlineStr">
        <is>
          <t>EP-007</t>
        </is>
      </c>
      <c r="B8">
        <f>IF($A8="","",VLOOKUP($A8,'المنتجات'!$A:$N,2,0))</f>
      </c>
      <c r="C8" s="4">
        <f>IF($A8="","",VLOOKUP($A8,'المنتجات'!$A:$N,10,0))</f>
      </c>
      <c r="D8" s="4">
        <v>99</v>
      </c>
      <c r="E8" s="4">
        <f>IF($A8="","",IF($D8="","",$D8-$C8))</f>
      </c>
      <c r="F8" s="2">
        <f>IF($A8="","",IF($D8="","",$E8*VLOOKUP($A8,'المنتجات'!$A:$E,5,0)))</f>
      </c>
      <c r="G8" t="inlineStr">
        <is>
          <t/>
        </is>
      </c>
    </row>
    <row r="9">
      <c r="A9" t="inlineStr">
        <is>
          <t>EP-008</t>
        </is>
      </c>
      <c r="B9">
        <f>IF($A9="","",VLOOKUP($A9,'المنتجات'!$A:$N,2,0))</f>
      </c>
      <c r="C9" s="4">
        <f>IF($A9="","",VLOOKUP($A9,'المنتجات'!$A:$N,10,0))</f>
      </c>
      <c r="D9" s="4">
        <v>48</v>
      </c>
      <c r="E9" s="4">
        <f>IF($A9="","",IF($D9="","",$D9-$C9))</f>
      </c>
      <c r="F9" s="2">
        <f>IF($A9="","",IF($D9="","",$E9*VLOOKUP($A9,'المنتجات'!$A:$E,5,0)))</f>
      </c>
      <c r="G9" t="inlineStr">
        <is>
          <t/>
        </is>
      </c>
    </row>
    <row r="10">
      <c r="A10" t="inlineStr">
        <is>
          <t>EP-009</t>
        </is>
      </c>
      <c r="B10">
        <f>IF($A10="","",VLOOKUP($A10,'المنتجات'!$A:$N,2,0))</f>
      </c>
      <c r="C10" s="4">
        <f>IF($A10="","",VLOOKUP($A10,'المنتجات'!$A:$N,10,0))</f>
      </c>
      <c r="D10" s="4">
        <v>30</v>
      </c>
      <c r="E10" s="4">
        <f>IF($A10="","",IF($D10="","",$D10-$C10))</f>
      </c>
      <c r="F10" s="2">
        <f>IF($A10="","",IF($D10="","",$E10*VLOOKUP($A10,'المنتجات'!$A:$E,5,0)))</f>
      </c>
      <c r="G10" t="inlineStr">
        <is>
          <t/>
        </is>
      </c>
    </row>
    <row r="11">
      <c r="A11" t="inlineStr">
        <is>
          <t>EP-010</t>
        </is>
      </c>
      <c r="B11">
        <f>IF($A11="","",VLOOKUP($A11,'المنتجات'!$A:$N,2,0))</f>
      </c>
      <c r="C11" s="4">
        <f>IF($A11="","",VLOOKUP($A11,'المنتجات'!$A:$N,10,0))</f>
      </c>
      <c r="D11" s="4">
        <v>20</v>
      </c>
      <c r="E11" s="4">
        <f>IF($A11="","",IF($D11="","",$D11-$C11))</f>
      </c>
      <c r="F11" s="2">
        <f>IF($A11="","",IF($D11="","",$E11*VLOOKUP($A11,'المنتجات'!$A:$E,5,0)))</f>
      </c>
      <c r="G11" t="inlineStr">
        <is>
          <t/>
        </is>
      </c>
    </row>
    <row r="12">
      <c r="A12" t="inlineStr">
        <is>
          <t>EP-011</t>
        </is>
      </c>
      <c r="B12">
        <f>IF($A12="","",VLOOKUP($A12,'المنتجات'!$A:$N,2,0))</f>
      </c>
      <c r="C12" s="4">
        <f>IF($A12="","",VLOOKUP($A12,'المنتجات'!$A:$N,10,0))</f>
      </c>
      <c r="D12" s="4">
        <v>2</v>
      </c>
      <c r="E12" s="4">
        <f>IF($A12="","",IF($D12="","",$D12-$C12))</f>
      </c>
      <c r="F12" s="2">
        <f>IF($A12="","",IF($D12="","",$E12*VLOOKUP($A12,'المنتجات'!$A:$E,5,0)))</f>
      </c>
      <c r="G12" t="inlineStr">
        <is>
          <t/>
        </is>
      </c>
    </row>
    <row r="13">
      <c r="A13" t="inlineStr">
        <is>
          <t>EP-012</t>
        </is>
      </c>
      <c r="B13">
        <f>IF($A13="","",VLOOKUP($A13,'المنتجات'!$A:$N,2,0))</f>
      </c>
      <c r="C13" s="4">
        <f>IF($A13="","",VLOOKUP($A13,'المنتجات'!$A:$N,10,0))</f>
      </c>
      <c r="D13" s="4">
        <v>20</v>
      </c>
      <c r="E13" s="4">
        <f>IF($A13="","",IF($D13="","",$D13-$C13))</f>
      </c>
      <c r="F13" s="2">
        <f>IF($A13="","",IF($D13="","",$E13*VLOOKUP($A13,'المنتجات'!$A:$E,5,0)))</f>
      </c>
      <c r="G13" t="inlineStr">
        <is>
          <t/>
        </is>
      </c>
    </row>
    <row r="14">
      <c r="B14">
        <f>IF($A14="","",VLOOKUP($A14,'المنتجات'!$A:$N,2,0))</f>
      </c>
      <c r="C14" s="4">
        <f>IF($A14="","",VLOOKUP($A14,'المنتجات'!$A:$N,10,0))</f>
      </c>
      <c r="E14" s="4">
        <f>IF($A14="","",IF($D14="","",$D14-$C14))</f>
      </c>
      <c r="F14" s="2">
        <f>IF($A14="","",IF($D14="","",$E14*VLOOKUP($A14,'المنتجات'!$A:$E,5,0)))</f>
      </c>
    </row>
    <row r="15">
      <c r="B15">
        <f>IF($A15="","",VLOOKUP($A15,'المنتجات'!$A:$N,2,0))</f>
      </c>
      <c r="C15" s="4">
        <f>IF($A15="","",VLOOKUP($A15,'المنتجات'!$A:$N,10,0))</f>
      </c>
      <c r="E15" s="4">
        <f>IF($A15="","",IF($D15="","",$D15-$C15))</f>
      </c>
      <c r="F15" s="2">
        <f>IF($A15="","",IF($D15="","",$E15*VLOOKUP($A15,'المنتجات'!$A:$E,5,0)))</f>
      </c>
    </row>
    <row r="16">
      <c r="B16">
        <f>IF($A16="","",VLOOKUP($A16,'المنتجات'!$A:$N,2,0))</f>
      </c>
      <c r="C16" s="4">
        <f>IF($A16="","",VLOOKUP($A16,'المنتجات'!$A:$N,10,0))</f>
      </c>
      <c r="E16" s="4">
        <f>IF($A16="","",IF($D16="","",$D16-$C16))</f>
      </c>
      <c r="F16" s="2">
        <f>IF($A16="","",IF($D16="","",$E16*VLOOKUP($A16,'المنتجات'!$A:$E,5,0)))</f>
      </c>
    </row>
    <row r="17">
      <c r="B17">
        <f>IF($A17="","",VLOOKUP($A17,'المنتجات'!$A:$N,2,0))</f>
      </c>
      <c r="C17" s="4">
        <f>IF($A17="","",VLOOKUP($A17,'المنتجات'!$A:$N,10,0))</f>
      </c>
      <c r="E17" s="4">
        <f>IF($A17="","",IF($D17="","",$D17-$C17))</f>
      </c>
      <c r="F17" s="2">
        <f>IF($A17="","",IF($D17="","",$E17*VLOOKUP($A17,'المنتجات'!$A:$E,5,0)))</f>
      </c>
    </row>
    <row r="18">
      <c r="B18">
        <f>IF($A18="","",VLOOKUP($A18,'المنتجات'!$A:$N,2,0))</f>
      </c>
      <c r="C18" s="4">
        <f>IF($A18="","",VLOOKUP($A18,'المنتجات'!$A:$N,10,0))</f>
      </c>
      <c r="E18" s="4">
        <f>IF($A18="","",IF($D18="","",$D18-$C18))</f>
      </c>
      <c r="F18" s="2">
        <f>IF($A18="","",IF($D18="","",$E18*VLOOKUP($A18,'المنتجات'!$A:$E,5,0)))</f>
      </c>
    </row>
    <row r="19">
      <c r="B19">
        <f>IF($A19="","",VLOOKUP($A19,'المنتجات'!$A:$N,2,0))</f>
      </c>
      <c r="C19" s="4">
        <f>IF($A19="","",VLOOKUP($A19,'المنتجات'!$A:$N,10,0))</f>
      </c>
      <c r="E19" s="4">
        <f>IF($A19="","",IF($D19="","",$D19-$C19))</f>
      </c>
      <c r="F19" s="2">
        <f>IF($A19="","",IF($D19="","",$E19*VLOOKUP($A19,'المنتجات'!$A:$E,5,0)))</f>
      </c>
    </row>
    <row r="20">
      <c r="B20">
        <f>IF($A20="","",VLOOKUP($A20,'المنتجات'!$A:$N,2,0))</f>
      </c>
      <c r="C20" s="4">
        <f>IF($A20="","",VLOOKUP($A20,'المنتجات'!$A:$N,10,0))</f>
      </c>
      <c r="E20" s="4">
        <f>IF($A20="","",IF($D20="","",$D20-$C20))</f>
      </c>
      <c r="F20" s="2">
        <f>IF($A20="","",IF($D20="","",$E20*VLOOKUP($A20,'المنتجات'!$A:$E,5,0)))</f>
      </c>
    </row>
    <row r="21">
      <c r="B21">
        <f>IF($A21="","",VLOOKUP($A21,'المنتجات'!$A:$N,2,0))</f>
      </c>
      <c r="C21" s="4">
        <f>IF($A21="","",VLOOKUP($A21,'المنتجات'!$A:$N,10,0))</f>
      </c>
      <c r="E21" s="4">
        <f>IF($A21="","",IF($D21="","",$D21-$C21))</f>
      </c>
      <c r="F21" s="2">
        <f>IF($A21="","",IF($D21="","",$E21*VLOOKUP($A21,'المنتجات'!$A:$E,5,0)))</f>
      </c>
    </row>
    <row r="22">
      <c r="B22">
        <f>IF($A22="","",VLOOKUP($A22,'المنتجات'!$A:$N,2,0))</f>
      </c>
      <c r="C22" s="4">
        <f>IF($A22="","",VLOOKUP($A22,'المنتجات'!$A:$N,10,0))</f>
      </c>
      <c r="E22" s="4">
        <f>IF($A22="","",IF($D22="","",$D22-$C22))</f>
      </c>
      <c r="F22" s="2">
        <f>IF($A22="","",IF($D22="","",$E22*VLOOKUP($A22,'المنتجات'!$A:$E,5,0)))</f>
      </c>
    </row>
    <row r="23">
      <c r="B23">
        <f>IF($A23="","",VLOOKUP($A23,'المنتجات'!$A:$N,2,0))</f>
      </c>
      <c r="C23" s="4">
        <f>IF($A23="","",VLOOKUP($A23,'المنتجات'!$A:$N,10,0))</f>
      </c>
      <c r="E23" s="4">
        <f>IF($A23="","",IF($D23="","",$D23-$C23))</f>
      </c>
      <c r="F23" s="2">
        <f>IF($A23="","",IF($D23="","",$E23*VLOOKUP($A23,'المنتجات'!$A:$E,5,0)))</f>
      </c>
    </row>
    <row r="24">
      <c r="B24">
        <f>IF($A24="","",VLOOKUP($A24,'المنتجات'!$A:$N,2,0))</f>
      </c>
      <c r="C24" s="4">
        <f>IF($A24="","",VLOOKUP($A24,'المنتجات'!$A:$N,10,0))</f>
      </c>
      <c r="E24" s="4">
        <f>IF($A24="","",IF($D24="","",$D24-$C24))</f>
      </c>
      <c r="F24" s="2">
        <f>IF($A24="","",IF($D24="","",$E24*VLOOKUP($A24,'المنتجات'!$A:$E,5,0)))</f>
      </c>
    </row>
    <row r="25">
      <c r="B25">
        <f>IF($A25="","",VLOOKUP($A25,'المنتجات'!$A:$N,2,0))</f>
      </c>
      <c r="C25" s="4">
        <f>IF($A25="","",VLOOKUP($A25,'المنتجات'!$A:$N,10,0))</f>
      </c>
      <c r="E25" s="4">
        <f>IF($A25="","",IF($D25="","",$D25-$C25))</f>
      </c>
      <c r="F25" s="2">
        <f>IF($A25="","",IF($D25="","",$E25*VLOOKUP($A25,'المنتجات'!$A:$E,5,0)))</f>
      </c>
    </row>
    <row r="26">
      <c r="B26">
        <f>IF($A26="","",VLOOKUP($A26,'المنتجات'!$A:$N,2,0))</f>
      </c>
      <c r="C26" s="4">
        <f>IF($A26="","",VLOOKUP($A26,'المنتجات'!$A:$N,10,0))</f>
      </c>
      <c r="E26" s="4">
        <f>IF($A26="","",IF($D26="","",$D26-$C26))</f>
      </c>
      <c r="F26" s="2">
        <f>IF($A26="","",IF($D26="","",$E26*VLOOKUP($A26,'المنتجات'!$A:$E,5,0)))</f>
      </c>
    </row>
    <row r="27">
      <c r="B27">
        <f>IF($A27="","",VLOOKUP($A27,'المنتجات'!$A:$N,2,0))</f>
      </c>
      <c r="C27" s="4">
        <f>IF($A27="","",VLOOKUP($A27,'المنتجات'!$A:$N,10,0))</f>
      </c>
      <c r="E27" s="4">
        <f>IF($A27="","",IF($D27="","",$D27-$C27))</f>
      </c>
      <c r="F27" s="2">
        <f>IF($A27="","",IF($D27="","",$E27*VLOOKUP($A27,'المنتجات'!$A:$E,5,0)))</f>
      </c>
    </row>
    <row r="28">
      <c r="B28">
        <f>IF($A28="","",VLOOKUP($A28,'المنتجات'!$A:$N,2,0))</f>
      </c>
      <c r="C28" s="4">
        <f>IF($A28="","",VLOOKUP($A28,'المنتجات'!$A:$N,10,0))</f>
      </c>
      <c r="E28" s="4">
        <f>IF($A28="","",IF($D28="","",$D28-$C28))</f>
      </c>
      <c r="F28" s="2">
        <f>IF($A28="","",IF($D28="","",$E28*VLOOKUP($A28,'المنتجات'!$A:$E,5,0)))</f>
      </c>
    </row>
    <row r="29">
      <c r="B29">
        <f>IF($A29="","",VLOOKUP($A29,'المنتجات'!$A:$N,2,0))</f>
      </c>
      <c r="C29" s="4">
        <f>IF($A29="","",VLOOKUP($A29,'المنتجات'!$A:$N,10,0))</f>
      </c>
      <c r="E29" s="4">
        <f>IF($A29="","",IF($D29="","",$D29-$C29))</f>
      </c>
      <c r="F29" s="2">
        <f>IF($A29="","",IF($D29="","",$E29*VLOOKUP($A29,'المنتجات'!$A:$E,5,0)))</f>
      </c>
    </row>
    <row r="30">
      <c r="B30">
        <f>IF($A30="","",VLOOKUP($A30,'المنتجات'!$A:$N,2,0))</f>
      </c>
      <c r="C30" s="4">
        <f>IF($A30="","",VLOOKUP($A30,'المنتجات'!$A:$N,10,0))</f>
      </c>
      <c r="E30" s="4">
        <f>IF($A30="","",IF($D30="","",$D30-$C30))</f>
      </c>
      <c r="F30" s="2">
        <f>IF($A30="","",IF($D30="","",$E30*VLOOKUP($A30,'المنتجات'!$A:$E,5,0)))</f>
      </c>
    </row>
    <row r="31">
      <c r="B31">
        <f>IF($A31="","",VLOOKUP($A31,'المنتجات'!$A:$N,2,0))</f>
      </c>
      <c r="C31" s="4">
        <f>IF($A31="","",VLOOKUP($A31,'المنتجات'!$A:$N,10,0))</f>
      </c>
      <c r="E31" s="4">
        <f>IF($A31="","",IF($D31="","",$D31-$C31))</f>
      </c>
      <c r="F31" s="2">
        <f>IF($A31="","",IF($D31="","",$E31*VLOOKUP($A31,'المنتجات'!$A:$E,5,0)))</f>
      </c>
    </row>
    <row r="32">
      <c r="B32">
        <f>IF($A32="","",VLOOKUP($A32,'المنتجات'!$A:$N,2,0))</f>
      </c>
      <c r="C32" s="4">
        <f>IF($A32="","",VLOOKUP($A32,'المنتجات'!$A:$N,10,0))</f>
      </c>
      <c r="E32" s="4">
        <f>IF($A32="","",IF($D32="","",$D32-$C32))</f>
      </c>
      <c r="F32" s="2">
        <f>IF($A32="","",IF($D32="","",$E32*VLOOKUP($A32,'المنتجات'!$A:$E,5,0)))</f>
      </c>
    </row>
    <row r="33">
      <c r="B33">
        <f>IF($A33="","",VLOOKUP($A33,'المنتجات'!$A:$N,2,0))</f>
      </c>
      <c r="C33" s="4">
        <f>IF($A33="","",VLOOKUP($A33,'المنتجات'!$A:$N,10,0))</f>
      </c>
      <c r="E33" s="4">
        <f>IF($A33="","",IF($D33="","",$D33-$C33))</f>
      </c>
      <c r="F33" s="2">
        <f>IF($A33="","",IF($D33="","",$E33*VLOOKUP($A33,'المنتجات'!$A:$E,5,0)))</f>
      </c>
    </row>
    <row r="34">
      <c r="B34">
        <f>IF($A34="","",VLOOKUP($A34,'المنتجات'!$A:$N,2,0))</f>
      </c>
      <c r="C34" s="4">
        <f>IF($A34="","",VLOOKUP($A34,'المنتجات'!$A:$N,10,0))</f>
      </c>
      <c r="E34" s="4">
        <f>IF($A34="","",IF($D34="","",$D34-$C34))</f>
      </c>
      <c r="F34" s="2">
        <f>IF($A34="","",IF($D34="","",$E34*VLOOKUP($A34,'المنتجات'!$A:$E,5,0)))</f>
      </c>
    </row>
    <row r="35">
      <c r="B35">
        <f>IF($A35="","",VLOOKUP($A35,'المنتجات'!$A:$N,2,0))</f>
      </c>
      <c r="C35" s="4">
        <f>IF($A35="","",VLOOKUP($A35,'المنتجات'!$A:$N,10,0))</f>
      </c>
      <c r="E35" s="4">
        <f>IF($A35="","",IF($D35="","",$D35-$C35))</f>
      </c>
      <c r="F35" s="2">
        <f>IF($A35="","",IF($D35="","",$E35*VLOOKUP($A35,'المنتجات'!$A:$E,5,0)))</f>
      </c>
    </row>
    <row r="36">
      <c r="B36">
        <f>IF($A36="","",VLOOKUP($A36,'المنتجات'!$A:$N,2,0))</f>
      </c>
      <c r="C36" s="4">
        <f>IF($A36="","",VLOOKUP($A36,'المنتجات'!$A:$N,10,0))</f>
      </c>
      <c r="E36" s="4">
        <f>IF($A36="","",IF($D36="","",$D36-$C36))</f>
      </c>
      <c r="F36" s="2">
        <f>IF($A36="","",IF($D36="","",$E36*VLOOKUP($A36,'المنتجات'!$A:$E,5,0)))</f>
      </c>
    </row>
    <row r="37">
      <c r="B37">
        <f>IF($A37="","",VLOOKUP($A37,'المنتجات'!$A:$N,2,0))</f>
      </c>
      <c r="C37" s="4">
        <f>IF($A37="","",VLOOKUP($A37,'المنتجات'!$A:$N,10,0))</f>
      </c>
      <c r="E37" s="4">
        <f>IF($A37="","",IF($D37="","",$D37-$C37))</f>
      </c>
      <c r="F37" s="2">
        <f>IF($A37="","",IF($D37="","",$E37*VLOOKUP($A37,'المنتجات'!$A:$E,5,0)))</f>
      </c>
    </row>
    <row r="38">
      <c r="B38">
        <f>IF($A38="","",VLOOKUP($A38,'المنتجات'!$A:$N,2,0))</f>
      </c>
      <c r="C38" s="4">
        <f>IF($A38="","",VLOOKUP($A38,'المنتجات'!$A:$N,10,0))</f>
      </c>
      <c r="E38" s="4">
        <f>IF($A38="","",IF($D38="","",$D38-$C38))</f>
      </c>
      <c r="F38" s="2">
        <f>IF($A38="","",IF($D38="","",$E38*VLOOKUP($A38,'المنتجات'!$A:$E,5,0)))</f>
      </c>
    </row>
    <row r="39">
      <c r="B39">
        <f>IF($A39="","",VLOOKUP($A39,'المنتجات'!$A:$N,2,0))</f>
      </c>
      <c r="C39" s="4">
        <f>IF($A39="","",VLOOKUP($A39,'المنتجات'!$A:$N,10,0))</f>
      </c>
      <c r="E39" s="4">
        <f>IF($A39="","",IF($D39="","",$D39-$C39))</f>
      </c>
      <c r="F39" s="2">
        <f>IF($A39="","",IF($D39="","",$E39*VLOOKUP($A39,'المنتجات'!$A:$E,5,0)))</f>
      </c>
    </row>
    <row r="40">
      <c r="B40">
        <f>IF($A40="","",VLOOKUP($A40,'المنتجات'!$A:$N,2,0))</f>
      </c>
      <c r="C40" s="4">
        <f>IF($A40="","",VLOOKUP($A40,'المنتجات'!$A:$N,10,0))</f>
      </c>
      <c r="E40" s="4">
        <f>IF($A40="","",IF($D40="","",$D40-$C40))</f>
      </c>
      <c r="F40" s="2">
        <f>IF($A40="","",IF($D40="","",$E40*VLOOKUP($A40,'المنتجات'!$A:$E,5,0)))</f>
      </c>
    </row>
    <row r="41">
      <c r="B41">
        <f>IF($A41="","",VLOOKUP($A41,'المنتجات'!$A:$N,2,0))</f>
      </c>
      <c r="C41" s="4">
        <f>IF($A41="","",VLOOKUP($A41,'المنتجات'!$A:$N,10,0))</f>
      </c>
      <c r="E41" s="4">
        <f>IF($A41="","",IF($D41="","",$D41-$C41))</f>
      </c>
      <c r="F41" s="2">
        <f>IF($A41="","",IF($D41="","",$E41*VLOOKUP($A41,'المنتجات'!$A:$E,5,0)))</f>
      </c>
    </row>
    <row r="42">
      <c r="B42">
        <f>IF($A42="","",VLOOKUP($A42,'المنتجات'!$A:$N,2,0))</f>
      </c>
      <c r="C42" s="4">
        <f>IF($A42="","",VLOOKUP($A42,'المنتجات'!$A:$N,10,0))</f>
      </c>
      <c r="E42" s="4">
        <f>IF($A42="","",IF($D42="","",$D42-$C42))</f>
      </c>
      <c r="F42" s="2">
        <f>IF($A42="","",IF($D42="","",$E42*VLOOKUP($A42,'المنتجات'!$A:$E,5,0)))</f>
      </c>
    </row>
    <row r="43">
      <c r="B43">
        <f>IF($A43="","",VLOOKUP($A43,'المنتجات'!$A:$N,2,0))</f>
      </c>
      <c r="C43" s="4">
        <f>IF($A43="","",VLOOKUP($A43,'المنتجات'!$A:$N,10,0))</f>
      </c>
      <c r="E43" s="4">
        <f>IF($A43="","",IF($D43="","",$D43-$C43))</f>
      </c>
      <c r="F43" s="2">
        <f>IF($A43="","",IF($D43="","",$E43*VLOOKUP($A43,'المنتجات'!$A:$E,5,0)))</f>
      </c>
    </row>
    <row r="44">
      <c r="B44">
        <f>IF($A44="","",VLOOKUP($A44,'المنتجات'!$A:$N,2,0))</f>
      </c>
      <c r="C44" s="4">
        <f>IF($A44="","",VLOOKUP($A44,'المنتجات'!$A:$N,10,0))</f>
      </c>
      <c r="E44" s="4">
        <f>IF($A44="","",IF($D44="","",$D44-$C44))</f>
      </c>
      <c r="F44" s="2">
        <f>IF($A44="","",IF($D44="","",$E44*VLOOKUP($A44,'المنتجات'!$A:$E,5,0)))</f>
      </c>
    </row>
    <row r="45">
      <c r="B45">
        <f>IF($A45="","",VLOOKUP($A45,'المنتجات'!$A:$N,2,0))</f>
      </c>
      <c r="C45" s="4">
        <f>IF($A45="","",VLOOKUP($A45,'المنتجات'!$A:$N,10,0))</f>
      </c>
      <c r="E45" s="4">
        <f>IF($A45="","",IF($D45="","",$D45-$C45))</f>
      </c>
      <c r="F45" s="2">
        <f>IF($A45="","",IF($D45="","",$E45*VLOOKUP($A45,'المنتجات'!$A:$E,5,0)))</f>
      </c>
    </row>
    <row r="46">
      <c r="B46">
        <f>IF($A46="","",VLOOKUP($A46,'المنتجات'!$A:$N,2,0))</f>
      </c>
      <c r="C46" s="4">
        <f>IF($A46="","",VLOOKUP($A46,'المنتجات'!$A:$N,10,0))</f>
      </c>
      <c r="E46" s="4">
        <f>IF($A46="","",IF($D46="","",$D46-$C46))</f>
      </c>
      <c r="F46" s="2">
        <f>IF($A46="","",IF($D46="","",$E46*VLOOKUP($A46,'المنتجات'!$A:$E,5,0)))</f>
      </c>
    </row>
    <row r="47">
      <c r="B47">
        <f>IF($A47="","",VLOOKUP($A47,'المنتجات'!$A:$N,2,0))</f>
      </c>
      <c r="C47" s="4">
        <f>IF($A47="","",VLOOKUP($A47,'المنتجات'!$A:$N,10,0))</f>
      </c>
      <c r="E47" s="4">
        <f>IF($A47="","",IF($D47="","",$D47-$C47))</f>
      </c>
      <c r="F47" s="2">
        <f>IF($A47="","",IF($D47="","",$E47*VLOOKUP($A47,'المنتجات'!$A:$E,5,0)))</f>
      </c>
    </row>
    <row r="48">
      <c r="B48">
        <f>IF($A48="","",VLOOKUP($A48,'المنتجات'!$A:$N,2,0))</f>
      </c>
      <c r="C48" s="4">
        <f>IF($A48="","",VLOOKUP($A48,'المنتجات'!$A:$N,10,0))</f>
      </c>
      <c r="E48" s="4">
        <f>IF($A48="","",IF($D48="","",$D48-$C48))</f>
      </c>
      <c r="F48" s="2">
        <f>IF($A48="","",IF($D48="","",$E48*VLOOKUP($A48,'المنتجات'!$A:$E,5,0)))</f>
      </c>
    </row>
    <row r="49">
      <c r="B49">
        <f>IF($A49="","",VLOOKUP($A49,'المنتجات'!$A:$N,2,0))</f>
      </c>
      <c r="C49" s="4">
        <f>IF($A49="","",VLOOKUP($A49,'المنتجات'!$A:$N,10,0))</f>
      </c>
      <c r="E49" s="4">
        <f>IF($A49="","",IF($D49="","",$D49-$C49))</f>
      </c>
      <c r="F49" s="2">
        <f>IF($A49="","",IF($D49="","",$E49*VLOOKUP($A49,'المنتجات'!$A:$E,5,0)))</f>
      </c>
    </row>
    <row r="50">
      <c r="B50">
        <f>IF($A50="","",VLOOKUP($A50,'المنتجات'!$A:$N,2,0))</f>
      </c>
      <c r="C50" s="4">
        <f>IF($A50="","",VLOOKUP($A50,'المنتجات'!$A:$N,10,0))</f>
      </c>
      <c r="E50" s="4">
        <f>IF($A50="","",IF($D50="","",$D50-$C50))</f>
      </c>
      <c r="F50" s="2">
        <f>IF($A50="","",IF($D50="","",$E50*VLOOKUP($A50,'المنتجات'!$A:$E,5,0)))</f>
      </c>
    </row>
    <row r="51">
      <c r="B51">
        <f>IF($A51="","",VLOOKUP($A51,'المنتجات'!$A:$N,2,0))</f>
      </c>
      <c r="C51" s="4">
        <f>IF($A51="","",VLOOKUP($A51,'المنتجات'!$A:$N,10,0))</f>
      </c>
      <c r="E51" s="4">
        <f>IF($A51="","",IF($D51="","",$D51-$C51))</f>
      </c>
      <c r="F51" s="2">
        <f>IF($A51="","",IF($D51="","",$E51*VLOOKUP($A51,'المنتجات'!$A:$E,5,0)))</f>
      </c>
    </row>
    <row r="52">
      <c r="B52">
        <f>IF($A52="","",VLOOKUP($A52,'المنتجات'!$A:$N,2,0))</f>
      </c>
      <c r="C52" s="4">
        <f>IF($A52="","",VLOOKUP($A52,'المنتجات'!$A:$N,10,0))</f>
      </c>
      <c r="E52" s="4">
        <f>IF($A52="","",IF($D52="","",$D52-$C52))</f>
      </c>
      <c r="F52" s="2">
        <f>IF($A52="","",IF($D52="","",$E52*VLOOKUP($A52,'المنتجات'!$A:$E,5,0)))</f>
      </c>
    </row>
    <row r="53">
      <c r="B53">
        <f>IF($A53="","",VLOOKUP($A53,'المنتجات'!$A:$N,2,0))</f>
      </c>
      <c r="C53" s="4">
        <f>IF($A53="","",VLOOKUP($A53,'المنتجات'!$A:$N,10,0))</f>
      </c>
      <c r="E53" s="4">
        <f>IF($A53="","",IF($D53="","",$D53-$C53))</f>
      </c>
      <c r="F53" s="2">
        <f>IF($A53="","",IF($D53="","",$E53*VLOOKUP($A53,'المنتجات'!$A:$E,5,0)))</f>
      </c>
    </row>
    <row r="54">
      <c r="B54">
        <f>IF($A54="","",VLOOKUP($A54,'المنتجات'!$A:$N,2,0))</f>
      </c>
      <c r="C54" s="4">
        <f>IF($A54="","",VLOOKUP($A54,'المنتجات'!$A:$N,10,0))</f>
      </c>
      <c r="E54" s="4">
        <f>IF($A54="","",IF($D54="","",$D54-$C54))</f>
      </c>
      <c r="F54" s="2">
        <f>IF($A54="","",IF($D54="","",$E54*VLOOKUP($A54,'المنتجات'!$A:$E,5,0)))</f>
      </c>
    </row>
    <row r="55">
      <c r="B55">
        <f>IF($A55="","",VLOOKUP($A55,'المنتجات'!$A:$N,2,0))</f>
      </c>
      <c r="C55" s="4">
        <f>IF($A55="","",VLOOKUP($A55,'المنتجات'!$A:$N,10,0))</f>
      </c>
      <c r="E55" s="4">
        <f>IF($A55="","",IF($D55="","",$D55-$C55))</f>
      </c>
      <c r="F55" s="2">
        <f>IF($A55="","",IF($D55="","",$E55*VLOOKUP($A55,'المنتجات'!$A:$E,5,0)))</f>
      </c>
    </row>
    <row r="56">
      <c r="B56">
        <f>IF($A56="","",VLOOKUP($A56,'المنتجات'!$A:$N,2,0))</f>
      </c>
      <c r="C56" s="4">
        <f>IF($A56="","",VLOOKUP($A56,'المنتجات'!$A:$N,10,0))</f>
      </c>
      <c r="E56" s="4">
        <f>IF($A56="","",IF($D56="","",$D56-$C56))</f>
      </c>
      <c r="F56" s="2">
        <f>IF($A56="","",IF($D56="","",$E56*VLOOKUP($A56,'المنتجات'!$A:$E,5,0)))</f>
      </c>
    </row>
    <row r="57">
      <c r="B57">
        <f>IF($A57="","",VLOOKUP($A57,'المنتجات'!$A:$N,2,0))</f>
      </c>
      <c r="C57" s="4">
        <f>IF($A57="","",VLOOKUP($A57,'المنتجات'!$A:$N,10,0))</f>
      </c>
      <c r="E57" s="4">
        <f>IF($A57="","",IF($D57="","",$D57-$C57))</f>
      </c>
      <c r="F57" s="2">
        <f>IF($A57="","",IF($D57="","",$E57*VLOOKUP($A57,'المنتجات'!$A:$E,5,0)))</f>
      </c>
    </row>
    <row r="58">
      <c r="B58">
        <f>IF($A58="","",VLOOKUP($A58,'المنتجات'!$A:$N,2,0))</f>
      </c>
      <c r="C58" s="4">
        <f>IF($A58="","",VLOOKUP($A58,'المنتجات'!$A:$N,10,0))</f>
      </c>
      <c r="E58" s="4">
        <f>IF($A58="","",IF($D58="","",$D58-$C58))</f>
      </c>
      <c r="F58" s="2">
        <f>IF($A58="","",IF($D58="","",$E58*VLOOKUP($A58,'المنتجات'!$A:$E,5,0)))</f>
      </c>
    </row>
    <row r="59">
      <c r="B59">
        <f>IF($A59="","",VLOOKUP($A59,'المنتجات'!$A:$N,2,0))</f>
      </c>
      <c r="C59" s="4">
        <f>IF($A59="","",VLOOKUP($A59,'المنتجات'!$A:$N,10,0))</f>
      </c>
      <c r="E59" s="4">
        <f>IF($A59="","",IF($D59="","",$D59-$C59))</f>
      </c>
      <c r="F59" s="2">
        <f>IF($A59="","",IF($D59="","",$E59*VLOOKUP($A59,'المنتجات'!$A:$E,5,0)))</f>
      </c>
    </row>
    <row r="60">
      <c r="B60">
        <f>IF($A60="","",VLOOKUP($A60,'المنتجات'!$A:$N,2,0))</f>
      </c>
      <c r="C60" s="4">
        <f>IF($A60="","",VLOOKUP($A60,'المنتجات'!$A:$N,10,0))</f>
      </c>
      <c r="E60" s="4">
        <f>IF($A60="","",IF($D60="","",$D60-$C60))</f>
      </c>
      <c r="F60" s="2">
        <f>IF($A60="","",IF($D60="","",$E60*VLOOKUP($A60,'المنتجات'!$A:$E,5,0)))</f>
      </c>
    </row>
    <row r="61">
      <c r="B61">
        <f>IF($A61="","",VLOOKUP($A61,'المنتجات'!$A:$N,2,0))</f>
      </c>
      <c r="C61" s="4">
        <f>IF($A61="","",VLOOKUP($A61,'المنتجات'!$A:$N,10,0))</f>
      </c>
      <c r="E61" s="4">
        <f>IF($A61="","",IF($D61="","",$D61-$C61))</f>
      </c>
      <c r="F61" s="2">
        <f>IF($A61="","",IF($D61="","",$E61*VLOOKUP($A61,'المنتجات'!$A:$E,5,0)))</f>
      </c>
    </row>
  </sheetData>
  <autoFilter ref="A1:G1"/>
</worksheet>
</file>

<file path=xl/worksheets/sheet6.xml><?xml version="1.0" encoding="utf-8"?>
<worksheet xmlns="http://schemas.openxmlformats.org/spreadsheetml/2006/main">
  <sheetViews>
    <sheetView workbookViewId="0" rightToLeft="1"/>
  </sheetViews>
  <sheetFormatPr defaultRowHeight="15"/>
  <cols>
    <col min="1" max="1" width="42" customWidth="1"/>
    <col min="2" max="2" width="20" customWidth="1"/>
  </cols>
  <sheetData>
    <row r="1">
      <c r="A1" s="7" t="inlineStr">
        <is>
          <t>لوحة القيادة</t>
        </is>
      </c>
    </row>
    <row r="3">
      <c r="A3" s="9" t="inlineStr">
        <is>
          <t>المراجع المتابَعة</t>
        </is>
      </c>
      <c r="B3" s="5">
        <f>COUNTA('المنتجات'!$A$2:$A$61)</f>
      </c>
    </row>
    <row r="4">
      <c r="A4" s="9" t="inlineStr">
        <is>
          <t>قيمة المخزون بثمن الشراء</t>
        </is>
      </c>
      <c r="B4" s="8">
        <f>SUM('المنتجات'!$M$2:$M$61)</f>
      </c>
    </row>
    <row r="5">
      <c r="A5" s="9" t="inlineStr">
        <is>
          <t>المراجع تحت عتبتها</t>
        </is>
      </c>
      <c r="B5" s="5">
        <f>COUNTIF('المنتجات'!$L$2:$L$61,"أعد الطلب")</f>
      </c>
    </row>
    <row r="6">
      <c r="A6" s="9" t="inlineStr">
        <is>
          <t>إدخالات الشهر الجاري</t>
        </is>
      </c>
      <c r="B6" s="8">
        <f>SUMIFS('الإدخالات'!$G$2:$G$201,'الإدخالات'!$A$2:$A$201,"&gt;="&amp;EOMONTH(TODAY(),-1)+1,'الإدخالات'!$A$2:$A$201,"&lt;="&amp;EOMONTH(TODAY(),0))</f>
      </c>
    </row>
    <row r="7">
      <c r="A7" s="9" t="inlineStr">
        <is>
          <t>إخراجات الشهر الجاري، بالوحدات</t>
        </is>
      </c>
      <c r="B7" s="5">
        <f>SUMIFS('الإخراجات'!$C$2:$C$201,'الإخراجات'!$A$2:$A$201,"&gt;="&amp;EOMONTH(TODAY(),-1)+1,'الإخراجات'!$A$2:$A$201,"&lt;="&amp;EOMONTH(TODAY(),0))</f>
      </c>
    </row>
    <row r="8">
      <c r="A8" s="9" t="inlineStr">
        <is>
          <t>التلف والانكسار، القيمة المتراكمة</t>
        </is>
      </c>
      <c r="B8" s="8">
        <f>SUMIF('الإخراجات'!$D$2:$D$201,"تلف",'الإخراجات'!$E$2:$E$201)+SUMIF('الإخراجات'!$D$2:$D$201,"انكسار",'الإخراجات'!$E$2:$E$201)</f>
      </c>
    </row>
    <row r="9">
      <c r="A9" s="9" t="inlineStr">
        <is>
          <t>فرق آخر جرد، بالوحدات</t>
        </is>
      </c>
      <c r="B9" s="5">
        <f>SUM('الجرد'!$E$2:$E$61)</f>
      </c>
    </row>
    <row r="10">
      <c r="A10" s="9" t="inlineStr">
        <is>
          <t>فرق آخر جرد، بالقيمة</t>
        </is>
      </c>
      <c r="B10" s="8">
        <f>SUM('الجرد'!$F$2:$F$61)</f>
      </c>
    </row>
    <row r="11">
      <c r="A11" s="9" t="inlineStr">
        <is>
          <t>تاريخ اليوم</t>
        </is>
      </c>
      <c r="B11" s="3">
        <f>TODAY()</f>
      </c>
    </row>
  </sheetData>
</worksheet>
</file>

<file path=docProps/core.xml><?xml version="1.0" encoding="utf-8"?>
<cp:coreProperties xmlns:cp="http://schemas.openxmlformats.org/package/2006/metadata/core-properties" xmlns:dc="http://purl.org/dc/elements/1.1/" xmlns:dcterms="http://purl.org/dc/terms/" xmlns:xsi="http://www.w3.org/2001/XMLSchema-instance">
  <dc:title>نموذج إدارة المخزون، BelloCommerce</dc:title>
  <dc:creator>BelloCommerce</dc:creator>
  <cp:lastModifiedBy>BelloCommerce</cp:lastModifiedBy>
  <dcterms:created xsi:type="dcterms:W3CDTF">2026-07-30T00:00:00Z</dcterms:created>
</cp:coreProperties>
</file>